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秀明\Desktop\"/>
    </mc:Choice>
  </mc:AlternateContent>
  <workbookProtection workbookPassword="8B91" lockStructure="1"/>
  <bookViews>
    <workbookView xWindow="0" yWindow="0" windowWidth="19200" windowHeight="6510"/>
  </bookViews>
  <sheets>
    <sheet name="申込書" sheetId="7" r:id="rId1"/>
    <sheet name="集計入力用" sheetId="8" state="hidden" r:id="rId2"/>
    <sheet name="アサミ入力用" sheetId="10" state="hidden" r:id="rId3"/>
    <sheet name="ﾘｽﾄ" sheetId="5" state="hidden" r:id="rId4"/>
    <sheet name="はがき" sheetId="9" state="hidden" r:id="rId5"/>
  </sheets>
  <definedNames>
    <definedName name="_xlnm.Print_Area" localSheetId="4">はがき!$A$2:$J$19</definedName>
    <definedName name="_xlnm.Print_Area" localSheetId="0">申込書!$A$1:$AF$36</definedName>
    <definedName name="_xlnm.Print_Titles" localSheetId="0">申込書!$1:$20</definedName>
    <definedName name="協会登録">ﾘｽﾄ!$B$5:$B$7</definedName>
    <definedName name="区分">ﾘｽﾄ!$C$5:$C$9</definedName>
    <definedName name="種目">ﾘｽﾄ!$J$24:$J$29</definedName>
  </definedNames>
  <calcPr calcId="162913" fullCalcOnLoad="1"/>
</workbook>
</file>

<file path=xl/calcChain.xml><?xml version="1.0" encoding="utf-8"?>
<calcChain xmlns="http://schemas.openxmlformats.org/spreadsheetml/2006/main">
  <c r="C4" i="10" l="1"/>
  <c r="E4" i="10"/>
  <c r="F4" i="10"/>
  <c r="I4" i="10"/>
  <c r="E5" i="10"/>
  <c r="F5" i="10"/>
  <c r="D8" i="10"/>
  <c r="E8" i="10"/>
  <c r="F8" i="10"/>
  <c r="I8" i="10"/>
  <c r="J8" i="10"/>
  <c r="D9" i="10"/>
  <c r="E9" i="10"/>
  <c r="F9" i="10"/>
  <c r="I9" i="10"/>
  <c r="J9" i="10"/>
  <c r="D10" i="10"/>
  <c r="E10" i="10"/>
  <c r="F10" i="10"/>
  <c r="I10" i="10"/>
  <c r="J10" i="10"/>
  <c r="D11" i="10"/>
  <c r="E11" i="10"/>
  <c r="F11" i="10"/>
  <c r="I11" i="10"/>
  <c r="J11" i="10"/>
  <c r="D12" i="10"/>
  <c r="E12" i="10"/>
  <c r="F12" i="10"/>
  <c r="I12" i="10"/>
  <c r="J12" i="10"/>
  <c r="D13" i="10"/>
  <c r="E13" i="10"/>
  <c r="F13" i="10"/>
  <c r="I13" i="10"/>
  <c r="J13" i="10"/>
  <c r="D14" i="10"/>
  <c r="E14" i="10"/>
  <c r="F14" i="10"/>
  <c r="I14" i="10"/>
  <c r="J14" i="10"/>
  <c r="D15" i="10"/>
  <c r="E15" i="10"/>
  <c r="F15" i="10"/>
  <c r="I15" i="10"/>
  <c r="J15" i="10"/>
  <c r="K1" i="9"/>
  <c r="F1" i="9"/>
  <c r="F2" i="9"/>
  <c r="D5" i="9"/>
  <c r="L6" i="9"/>
  <c r="L7" i="9"/>
  <c r="L8" i="9"/>
  <c r="L9" i="9"/>
  <c r="L10" i="9"/>
  <c r="L11" i="9"/>
  <c r="L12" i="9"/>
  <c r="L13" i="9"/>
  <c r="L14" i="9"/>
  <c r="L15" i="9"/>
  <c r="L16" i="9"/>
  <c r="L17" i="9"/>
  <c r="L18" i="9"/>
  <c r="G4" i="9"/>
  <c r="F5" i="5"/>
  <c r="D6" i="5"/>
  <c r="F6" i="5"/>
  <c r="D7" i="5"/>
  <c r="F7" i="5"/>
  <c r="D8" i="5"/>
  <c r="F8" i="5"/>
  <c r="D9" i="5"/>
  <c r="F9" i="5"/>
  <c r="D10" i="5"/>
  <c r="F10" i="5"/>
  <c r="D11" i="5"/>
  <c r="C3" i="8"/>
  <c r="C5" i="8"/>
  <c r="C6" i="8"/>
  <c r="C7" i="8"/>
  <c r="C8" i="8"/>
  <c r="C9" i="8"/>
  <c r="C10" i="8"/>
  <c r="C11" i="8"/>
  <c r="C12" i="8"/>
  <c r="C13" i="8"/>
  <c r="C14" i="8"/>
  <c r="C16" i="8"/>
  <c r="C17" i="8"/>
  <c r="C18" i="8"/>
  <c r="C19" i="8"/>
  <c r="C20" i="8"/>
  <c r="T1" i="7"/>
  <c r="I1" i="9"/>
  <c r="I2" i="9"/>
  <c r="H1" i="9"/>
  <c r="H2" i="9"/>
  <c r="G1" i="9"/>
  <c r="G2" i="9"/>
  <c r="J1" i="9"/>
  <c r="J2" i="9"/>
  <c r="D1" i="9"/>
  <c r="D2" i="9"/>
  <c r="E1" i="9"/>
  <c r="E2" i="9"/>
</calcChain>
</file>

<file path=xl/comments1.xml><?xml version="1.0" encoding="utf-8"?>
<comments xmlns="http://schemas.openxmlformats.org/spreadsheetml/2006/main">
  <authors>
    <author>masatoshi</author>
    <author xml:space="preserve"> </author>
  </authors>
  <commentList>
    <comment ref="T1" authorId="0" shapeId="0">
      <text>
        <r>
          <rPr>
            <b/>
            <sz val="9"/>
            <color indexed="81"/>
            <rFont val="ＭＳ Ｐゴシック"/>
            <family val="3"/>
            <charset val="128"/>
          </rPr>
          <t>申し込み責任者の情報を全部入力すると消えます。</t>
        </r>
      </text>
    </comment>
    <comment ref="M11" authorId="1" shapeId="0">
      <text>
        <r>
          <rPr>
            <b/>
            <sz val="14"/>
            <color indexed="81"/>
            <rFont val="ＭＳ Ｐゴシック"/>
            <family val="3"/>
            <charset val="128"/>
          </rPr>
          <t xml:space="preserve"> 選択してください</t>
        </r>
      </text>
    </comment>
    <comment ref="I21" authorId="0" shapeId="0">
      <text>
        <r>
          <rPr>
            <b/>
            <sz val="9"/>
            <color indexed="81"/>
            <rFont val="ＭＳ Ｐゴシック"/>
            <family val="3"/>
            <charset val="128"/>
          </rPr>
          <t>苗字と名前の間に半角ｽﾍﾟｰｽを入れてください。
例）えびな ばどたろう</t>
        </r>
      </text>
    </comment>
    <comment ref="AB21" authorId="0" shapeId="0">
      <text>
        <r>
          <rPr>
            <sz val="9"/>
            <color indexed="81"/>
            <rFont val="HG創英角ﾎﾟｯﾌﾟ体"/>
            <family val="3"/>
            <charset val="128"/>
          </rPr>
          <t>選択してください</t>
        </r>
      </text>
    </comment>
    <comment ref="AE21" authorId="0" shapeId="0">
      <text>
        <r>
          <rPr>
            <b/>
            <sz val="9"/>
            <color indexed="81"/>
            <rFont val="ＭＳ Ｐゴシック"/>
            <family val="3"/>
            <charset val="128"/>
          </rPr>
          <t>選択してください</t>
        </r>
      </text>
    </comment>
    <comment ref="I22" authorId="0" shapeId="0">
      <text>
        <r>
          <rPr>
            <b/>
            <sz val="9"/>
            <color indexed="81"/>
            <rFont val="ＭＳ Ｐゴシック"/>
            <family val="3"/>
            <charset val="128"/>
          </rPr>
          <t>苗字と名前の間に半角ｽﾍﾟｰｽを入れてください。
例）海老名 バド太郎</t>
        </r>
      </text>
    </comment>
    <comment ref="I23" authorId="0" shapeId="0">
      <text>
        <r>
          <rPr>
            <b/>
            <sz val="9"/>
            <color indexed="81"/>
            <rFont val="ＭＳ Ｐゴシック"/>
            <family val="3"/>
            <charset val="128"/>
          </rPr>
          <t>苗字と名前の間に半角ｽﾍﾟｰｽを入れてください。
例）えびな ばどたろう</t>
        </r>
      </text>
    </comment>
    <comment ref="AB23" authorId="0" shapeId="0">
      <text>
        <r>
          <rPr>
            <sz val="9"/>
            <color indexed="81"/>
            <rFont val="HG創英角ﾎﾟｯﾌﾟ体"/>
            <family val="3"/>
            <charset val="128"/>
          </rPr>
          <t>選択してください</t>
        </r>
      </text>
    </comment>
    <comment ref="AE23" authorId="0" shapeId="0">
      <text>
        <r>
          <rPr>
            <b/>
            <sz val="9"/>
            <color indexed="81"/>
            <rFont val="ＭＳ Ｐゴシック"/>
            <family val="3"/>
            <charset val="128"/>
          </rPr>
          <t>選択してください</t>
        </r>
      </text>
    </comment>
    <comment ref="I24" authorId="0" shapeId="0">
      <text>
        <r>
          <rPr>
            <b/>
            <sz val="9"/>
            <color indexed="81"/>
            <rFont val="ＭＳ Ｐゴシック"/>
            <family val="3"/>
            <charset val="128"/>
          </rPr>
          <t>苗字と名前の間に半角ｽﾍﾟｰｽを入れてください。
例）海老名 バド太郎</t>
        </r>
      </text>
    </comment>
    <comment ref="I25" authorId="0" shapeId="0">
      <text>
        <r>
          <rPr>
            <b/>
            <sz val="9"/>
            <color indexed="81"/>
            <rFont val="ＭＳ Ｐゴシック"/>
            <family val="3"/>
            <charset val="128"/>
          </rPr>
          <t>苗字と名前の間に半角ｽﾍﾟｰｽを入れてください。
例）えびな ばどたろう</t>
        </r>
      </text>
    </comment>
    <comment ref="AB25" authorId="0" shapeId="0">
      <text>
        <r>
          <rPr>
            <sz val="9"/>
            <color indexed="81"/>
            <rFont val="HG創英角ﾎﾟｯﾌﾟ体"/>
            <family val="3"/>
            <charset val="128"/>
          </rPr>
          <t>選択してください</t>
        </r>
      </text>
    </comment>
    <comment ref="AE25" authorId="0" shapeId="0">
      <text>
        <r>
          <rPr>
            <b/>
            <sz val="9"/>
            <color indexed="81"/>
            <rFont val="ＭＳ Ｐゴシック"/>
            <family val="3"/>
            <charset val="128"/>
          </rPr>
          <t>選択してください</t>
        </r>
      </text>
    </comment>
    <comment ref="I26" authorId="0" shapeId="0">
      <text>
        <r>
          <rPr>
            <b/>
            <sz val="9"/>
            <color indexed="81"/>
            <rFont val="ＭＳ Ｐゴシック"/>
            <family val="3"/>
            <charset val="128"/>
          </rPr>
          <t>苗字と名前の間に半角ｽﾍﾟｰｽを入れてください。
例）海老名 バド太郎</t>
        </r>
      </text>
    </comment>
    <comment ref="I27" authorId="0" shapeId="0">
      <text>
        <r>
          <rPr>
            <b/>
            <sz val="9"/>
            <color indexed="81"/>
            <rFont val="ＭＳ Ｐゴシック"/>
            <family val="3"/>
            <charset val="128"/>
          </rPr>
          <t>苗字と名前の間に半角ｽﾍﾟｰｽを入れてください。
例）えびな ばどたろう</t>
        </r>
      </text>
    </comment>
    <comment ref="AB27" authorId="0" shapeId="0">
      <text>
        <r>
          <rPr>
            <sz val="9"/>
            <color indexed="81"/>
            <rFont val="HG創英角ﾎﾟｯﾌﾟ体"/>
            <family val="3"/>
            <charset val="128"/>
          </rPr>
          <t>選択してください</t>
        </r>
      </text>
    </comment>
    <comment ref="AE27" authorId="0" shapeId="0">
      <text>
        <r>
          <rPr>
            <b/>
            <sz val="9"/>
            <color indexed="81"/>
            <rFont val="ＭＳ Ｐゴシック"/>
            <family val="3"/>
            <charset val="128"/>
          </rPr>
          <t>選択してください</t>
        </r>
      </text>
    </comment>
    <comment ref="I28" authorId="0" shapeId="0">
      <text>
        <r>
          <rPr>
            <b/>
            <sz val="9"/>
            <color indexed="81"/>
            <rFont val="ＭＳ Ｐゴシック"/>
            <family val="3"/>
            <charset val="128"/>
          </rPr>
          <t>苗字と名前の間に半角ｽﾍﾟｰｽを入れてください。
例）海老名 バド太郎</t>
        </r>
      </text>
    </comment>
    <comment ref="I29" authorId="0" shapeId="0">
      <text>
        <r>
          <rPr>
            <b/>
            <sz val="9"/>
            <color indexed="81"/>
            <rFont val="ＭＳ Ｐゴシック"/>
            <family val="3"/>
            <charset val="128"/>
          </rPr>
          <t>苗字と名前の間に半角ｽﾍﾟｰｽを入れてください。
例）えびな ばどたろう</t>
        </r>
      </text>
    </comment>
    <comment ref="AB29" authorId="0" shapeId="0">
      <text>
        <r>
          <rPr>
            <sz val="9"/>
            <color indexed="81"/>
            <rFont val="HG創英角ﾎﾟｯﾌﾟ体"/>
            <family val="3"/>
            <charset val="128"/>
          </rPr>
          <t>選択してください</t>
        </r>
      </text>
    </comment>
    <comment ref="AE29" authorId="0" shapeId="0">
      <text>
        <r>
          <rPr>
            <b/>
            <sz val="9"/>
            <color indexed="81"/>
            <rFont val="ＭＳ Ｐゴシック"/>
            <family val="3"/>
            <charset val="128"/>
          </rPr>
          <t>選択してください</t>
        </r>
      </text>
    </comment>
    <comment ref="I30" authorId="0" shapeId="0">
      <text>
        <r>
          <rPr>
            <b/>
            <sz val="9"/>
            <color indexed="81"/>
            <rFont val="ＭＳ Ｐゴシック"/>
            <family val="3"/>
            <charset val="128"/>
          </rPr>
          <t>苗字と名前の間に半角ｽﾍﾟｰｽを入れてください。
例）海老名 バド太郎</t>
        </r>
      </text>
    </comment>
    <comment ref="I31" authorId="0" shapeId="0">
      <text>
        <r>
          <rPr>
            <b/>
            <sz val="9"/>
            <color indexed="81"/>
            <rFont val="ＭＳ Ｐゴシック"/>
            <family val="3"/>
            <charset val="128"/>
          </rPr>
          <t>苗字と名前の間に半角ｽﾍﾟｰｽを入れてください。
例）えびな ばどたろう</t>
        </r>
      </text>
    </comment>
    <comment ref="AB31" authorId="0" shapeId="0">
      <text>
        <r>
          <rPr>
            <sz val="9"/>
            <color indexed="81"/>
            <rFont val="HG創英角ﾎﾟｯﾌﾟ体"/>
            <family val="3"/>
            <charset val="128"/>
          </rPr>
          <t>選択してください</t>
        </r>
      </text>
    </comment>
    <comment ref="AE31" authorId="0" shapeId="0">
      <text>
        <r>
          <rPr>
            <b/>
            <sz val="9"/>
            <color indexed="81"/>
            <rFont val="ＭＳ Ｐゴシック"/>
            <family val="3"/>
            <charset val="128"/>
          </rPr>
          <t>選択してください</t>
        </r>
      </text>
    </comment>
    <comment ref="I32" authorId="0" shapeId="0">
      <text>
        <r>
          <rPr>
            <b/>
            <sz val="9"/>
            <color indexed="81"/>
            <rFont val="ＭＳ Ｐゴシック"/>
            <family val="3"/>
            <charset val="128"/>
          </rPr>
          <t>苗字と名前の間に半角ｽﾍﾟｰｽを入れてください。
例）海老名 バド太郎</t>
        </r>
      </text>
    </comment>
    <comment ref="I33" authorId="0" shapeId="0">
      <text>
        <r>
          <rPr>
            <b/>
            <sz val="9"/>
            <color indexed="81"/>
            <rFont val="ＭＳ Ｐゴシック"/>
            <family val="3"/>
            <charset val="128"/>
          </rPr>
          <t>苗字と名前の間に半角ｽﾍﾟｰｽを入れてください。
例）えびな ばどたろう</t>
        </r>
      </text>
    </comment>
    <comment ref="AB33" authorId="0" shapeId="0">
      <text>
        <r>
          <rPr>
            <sz val="9"/>
            <color indexed="81"/>
            <rFont val="HG創英角ﾎﾟｯﾌﾟ体"/>
            <family val="3"/>
            <charset val="128"/>
          </rPr>
          <t>選択してください</t>
        </r>
      </text>
    </comment>
    <comment ref="AE33" authorId="0" shapeId="0">
      <text>
        <r>
          <rPr>
            <b/>
            <sz val="9"/>
            <color indexed="81"/>
            <rFont val="ＭＳ Ｐゴシック"/>
            <family val="3"/>
            <charset val="128"/>
          </rPr>
          <t>選択してください</t>
        </r>
      </text>
    </comment>
    <comment ref="I34" authorId="0" shapeId="0">
      <text>
        <r>
          <rPr>
            <b/>
            <sz val="9"/>
            <color indexed="81"/>
            <rFont val="ＭＳ Ｐゴシック"/>
            <family val="3"/>
            <charset val="128"/>
          </rPr>
          <t>苗字と名前の間に半角ｽﾍﾟｰｽを入れてください。
例）海老名 バド太郎</t>
        </r>
      </text>
    </comment>
    <comment ref="I35" authorId="0" shapeId="0">
      <text>
        <r>
          <rPr>
            <b/>
            <sz val="9"/>
            <color indexed="81"/>
            <rFont val="ＭＳ Ｐゴシック"/>
            <family val="3"/>
            <charset val="128"/>
          </rPr>
          <t>苗字と名前の間に半角ｽﾍﾟｰｽを入れてください。
例）えびな ばどたろう</t>
        </r>
      </text>
    </comment>
    <comment ref="AB35" authorId="0" shapeId="0">
      <text>
        <r>
          <rPr>
            <sz val="9"/>
            <color indexed="81"/>
            <rFont val="HG創英角ﾎﾟｯﾌﾟ体"/>
            <family val="3"/>
            <charset val="128"/>
          </rPr>
          <t>選択してください</t>
        </r>
      </text>
    </comment>
    <comment ref="AE35" authorId="0" shapeId="0">
      <text>
        <r>
          <rPr>
            <b/>
            <sz val="9"/>
            <color indexed="81"/>
            <rFont val="ＭＳ Ｐゴシック"/>
            <family val="3"/>
            <charset val="128"/>
          </rPr>
          <t>選択してください</t>
        </r>
      </text>
    </comment>
    <comment ref="I36" authorId="0" shapeId="0">
      <text>
        <r>
          <rPr>
            <b/>
            <sz val="9"/>
            <color indexed="81"/>
            <rFont val="ＭＳ Ｐゴシック"/>
            <family val="3"/>
            <charset val="128"/>
          </rPr>
          <t>苗字と名前の間に半角ｽﾍﾟｰｽを入れてください。
例）海老名 バド太郎</t>
        </r>
      </text>
    </comment>
  </commentList>
</comments>
</file>

<file path=xl/sharedStrings.xml><?xml version="1.0" encoding="utf-8"?>
<sst xmlns="http://schemas.openxmlformats.org/spreadsheetml/2006/main" count="280" uniqueCount="236">
  <si>
    <t>高校生</t>
  </si>
  <si>
    <t>中学生</t>
  </si>
  <si>
    <t>郵便番号：</t>
  </si>
  <si>
    <t>連絡先：</t>
  </si>
  <si>
    <t>電話：</t>
  </si>
  <si>
    <t>クラブ登録市町名：</t>
  </si>
  <si>
    <t>ふりがな</t>
  </si>
  <si>
    <t>参加費</t>
  </si>
  <si>
    <t>氏　　名</t>
  </si>
  <si>
    <t>大人</t>
  </si>
  <si>
    <t>所属クラブ名 :</t>
    <phoneticPr fontId="1"/>
  </si>
  <si>
    <t>協会員</t>
    <phoneticPr fontId="1"/>
  </si>
  <si>
    <t>一般</t>
    <phoneticPr fontId="1"/>
  </si>
  <si>
    <t>協会登録</t>
    <rPh sb="0" eb="2">
      <t>キョウカイ</t>
    </rPh>
    <rPh sb="2" eb="4">
      <t>トウロク</t>
    </rPh>
    <phoneticPr fontId="1"/>
  </si>
  <si>
    <t>区分</t>
    <rPh sb="0" eb="2">
      <t>クブン</t>
    </rPh>
    <phoneticPr fontId="1"/>
  </si>
  <si>
    <t>春季大会</t>
    <rPh sb="0" eb="2">
      <t>シュンキ</t>
    </rPh>
    <rPh sb="2" eb="4">
      <t>タイカイ</t>
    </rPh>
    <phoneticPr fontId="1"/>
  </si>
  <si>
    <t>D＆Ｓ　（兼務不可）</t>
    <rPh sb="5" eb="7">
      <t>ケンム</t>
    </rPh>
    <rPh sb="7" eb="9">
      <t>フカ</t>
    </rPh>
    <phoneticPr fontId="1"/>
  </si>
  <si>
    <t>夏季大会</t>
    <rPh sb="2" eb="4">
      <t>タイカイ</t>
    </rPh>
    <phoneticPr fontId="1"/>
  </si>
  <si>
    <t>Ｄ＆Ｍix　（兼務不可）</t>
  </si>
  <si>
    <t>市総体</t>
  </si>
  <si>
    <t>D＆jnrＳ　（兼務不可）</t>
  </si>
  <si>
    <t>秋季大会</t>
    <rPh sb="2" eb="4">
      <t>タイカイ</t>
    </rPh>
    <phoneticPr fontId="1"/>
  </si>
  <si>
    <t>D＆Ｍix 　（兼務不可）</t>
  </si>
  <si>
    <t>秋季団体オープン戦</t>
    <rPh sb="0" eb="2">
      <t>シュウキ</t>
    </rPh>
    <rPh sb="8" eb="9">
      <t>セン</t>
    </rPh>
    <phoneticPr fontId="1"/>
  </si>
  <si>
    <t>3D×50チーム程度</t>
    <rPh sb="8" eb="10">
      <t>テイド</t>
    </rPh>
    <phoneticPr fontId="1"/>
  </si>
  <si>
    <t>冬季大会</t>
    <rPh sb="2" eb="4">
      <t>タイカイ</t>
    </rPh>
    <phoneticPr fontId="1"/>
  </si>
  <si>
    <t>住　所 ：</t>
    <phoneticPr fontId="1"/>
  </si>
  <si>
    <t>氏　名 ：</t>
    <phoneticPr fontId="1"/>
  </si>
  <si>
    <t>メール :</t>
    <phoneticPr fontId="1"/>
  </si>
  <si>
    <t>協会登録/区分</t>
    <rPh sb="0" eb="2">
      <t>キョウカイ</t>
    </rPh>
    <rPh sb="2" eb="4">
      <t>トウロク</t>
    </rPh>
    <rPh sb="5" eb="7">
      <t>クブン</t>
    </rPh>
    <phoneticPr fontId="1"/>
  </si>
  <si>
    <t>参加費</t>
    <rPh sb="0" eb="3">
      <t>サンカヒ</t>
    </rPh>
    <phoneticPr fontId="1"/>
  </si>
  <si>
    <t>協会員/高校生</t>
    <rPh sb="0" eb="3">
      <t>キョウカイイン</t>
    </rPh>
    <rPh sb="4" eb="7">
      <t>コウコウセイ</t>
    </rPh>
    <phoneticPr fontId="1"/>
  </si>
  <si>
    <t>協会員/大人</t>
    <rPh sb="0" eb="3">
      <t>キョウカイイン</t>
    </rPh>
    <rPh sb="4" eb="6">
      <t>オトナ</t>
    </rPh>
    <phoneticPr fontId="1"/>
  </si>
  <si>
    <t>協会員/中学生</t>
    <rPh sb="0" eb="3">
      <t>キョウカイイン</t>
    </rPh>
    <rPh sb="4" eb="7">
      <t>チュウガクセイ</t>
    </rPh>
    <phoneticPr fontId="1"/>
  </si>
  <si>
    <t>一般/大人</t>
    <rPh sb="0" eb="2">
      <t>イッパン</t>
    </rPh>
    <rPh sb="3" eb="5">
      <t>オトナ</t>
    </rPh>
    <phoneticPr fontId="1"/>
  </si>
  <si>
    <t>一般/高校生</t>
    <rPh sb="0" eb="2">
      <t>イッパン</t>
    </rPh>
    <rPh sb="3" eb="6">
      <t>コウコウセイ</t>
    </rPh>
    <phoneticPr fontId="1"/>
  </si>
  <si>
    <t>一般/中学生</t>
    <rPh sb="0" eb="2">
      <t>イッパン</t>
    </rPh>
    <rPh sb="3" eb="6">
      <t>チュウガクセイ</t>
    </rPh>
    <phoneticPr fontId="1"/>
  </si>
  <si>
    <t>MDA：
男子ダブルスA</t>
    <rPh sb="5" eb="7">
      <t>ダンシ</t>
    </rPh>
    <phoneticPr fontId="1"/>
  </si>
  <si>
    <t>MDB：
男子ダブルスB</t>
    <rPh sb="5" eb="7">
      <t>ダンシ</t>
    </rPh>
    <phoneticPr fontId="1"/>
  </si>
  <si>
    <t>MDC：
男子ダブルスC</t>
    <rPh sb="5" eb="7">
      <t>ダンシ</t>
    </rPh>
    <phoneticPr fontId="1"/>
  </si>
  <si>
    <t>MDD：
男子ダブルス初心者</t>
    <rPh sb="5" eb="7">
      <t>ダンシ</t>
    </rPh>
    <rPh sb="11" eb="14">
      <t>ショシンシャ</t>
    </rPh>
    <phoneticPr fontId="1"/>
  </si>
  <si>
    <t>WDA：
女子ダブルスA</t>
    <rPh sb="5" eb="7">
      <t>ジョシ</t>
    </rPh>
    <phoneticPr fontId="1"/>
  </si>
  <si>
    <t>WDB：
女子ダブルスB</t>
    <rPh sb="5" eb="7">
      <t>ジョシ</t>
    </rPh>
    <phoneticPr fontId="1"/>
  </si>
  <si>
    <t>WDC：
女子ダブルスC</t>
    <rPh sb="5" eb="7">
      <t>ジョシ</t>
    </rPh>
    <phoneticPr fontId="1"/>
  </si>
  <si>
    <t>WDD：
女子ダブルス初心者</t>
    <rPh sb="5" eb="7">
      <t>ジョシ</t>
    </rPh>
    <rPh sb="11" eb="14">
      <t>ショシンシャ</t>
    </rPh>
    <phoneticPr fontId="1"/>
  </si>
  <si>
    <t>種目</t>
    <rPh sb="0" eb="2">
      <t>シュモク</t>
    </rPh>
    <phoneticPr fontId="1"/>
  </si>
  <si>
    <t>競技種目</t>
  </si>
  <si>
    <t>ｸﾗｽｺｰﾄﾞ</t>
  </si>
  <si>
    <t>申込責任者</t>
  </si>
  <si>
    <t>男子ﾀﾞﾌﾞﾙｽ／Ａ</t>
  </si>
  <si>
    <t>男子ﾀﾞﾌﾞﾙｽ／Ｂ</t>
  </si>
  <si>
    <t>男子ﾀﾞﾌﾞﾙｽ／Ｃ</t>
  </si>
  <si>
    <t>男子ﾀﾞﾌﾞﾙｽ／初心者</t>
  </si>
  <si>
    <t>男子ﾀﾞﾌﾞﾙｽ／ｼﾆｱＡ</t>
  </si>
  <si>
    <t>男子ﾀﾞﾌﾞﾙｽ／ｼﾆｱＢ</t>
  </si>
  <si>
    <t>女子ﾀﾞﾌﾞﾙｽ／Ａ</t>
  </si>
  <si>
    <t>女子ﾀﾞﾌﾞﾙｽ／Ｂ</t>
  </si>
  <si>
    <t>女子ﾀﾞﾌﾞﾙｽ／Ｃ</t>
  </si>
  <si>
    <t>女子ﾀﾞﾌﾞﾙｽ／初心者</t>
  </si>
  <si>
    <t>女子ﾀﾞﾌﾞﾙｽ／ｼﾆｱＢ</t>
  </si>
  <si>
    <t>男子ｼﾝｸﾞﾙｽ／Ｂ</t>
  </si>
  <si>
    <t>女子ｼﾝｸﾞﾙｽ／ﾗﾝｸなし</t>
  </si>
  <si>
    <t>女子ﾀﾞﾌﾞﾙｽ／ｼﾆｱＡ</t>
  </si>
  <si>
    <t>混合ﾀﾞﾌﾞﾙｽ／Ａ</t>
  </si>
  <si>
    <t>混合ﾀﾞﾌﾞﾙｽ／Ｂ</t>
  </si>
  <si>
    <t>混合ﾀﾞﾌﾞﾙｽ／Ｃ</t>
  </si>
  <si>
    <t>混合ﾀﾞﾌﾞﾙｽ／ｼﾆｱＡ</t>
  </si>
  <si>
    <t>混合ﾀﾞﾌﾞﾙｽ／ｼﾆｱＢ</t>
  </si>
  <si>
    <t>男子ｼﾝｸﾞﾙｽ／Ａ</t>
  </si>
  <si>
    <t>男子ｼﾝｸﾞﾙｽ／中学生</t>
  </si>
  <si>
    <t>男子ｼﾝｸﾞﾙｽ／小学生</t>
  </si>
  <si>
    <t>女子ｼﾝｸﾞﾙｽ／中学生</t>
  </si>
  <si>
    <t>女子ｼﾝｸﾞﾙｽ／小学生</t>
  </si>
  <si>
    <t>付加情報（地域）</t>
    <rPh sb="2" eb="4">
      <t>ジョウホウ</t>
    </rPh>
    <rPh sb="5" eb="7">
      <t>チイキ</t>
    </rPh>
    <phoneticPr fontId="1"/>
  </si>
  <si>
    <t>XDA：
混合ダブルスA</t>
    <rPh sb="5" eb="7">
      <t>コンゴウ</t>
    </rPh>
    <phoneticPr fontId="1"/>
  </si>
  <si>
    <t>XDB：
混合ダブルスB</t>
    <rPh sb="5" eb="7">
      <t>コンゴウ</t>
    </rPh>
    <phoneticPr fontId="1"/>
  </si>
  <si>
    <t>XDC：
混合ダブルスC</t>
    <rPh sb="5" eb="7">
      <t>コンゴウ</t>
    </rPh>
    <phoneticPr fontId="1"/>
  </si>
  <si>
    <t>MSA：
男子シングルA</t>
    <rPh sb="5" eb="7">
      <t>ダンシ</t>
    </rPh>
    <phoneticPr fontId="1"/>
  </si>
  <si>
    <t>MSB：
男子シングルB</t>
    <rPh sb="5" eb="7">
      <t>ダンシ</t>
    </rPh>
    <phoneticPr fontId="1"/>
  </si>
  <si>
    <t>WS：
女子シングル</t>
    <rPh sb="4" eb="6">
      <t>ジョシ</t>
    </rPh>
    <phoneticPr fontId="1"/>
  </si>
  <si>
    <t>ふりがな :</t>
    <phoneticPr fontId="1"/>
  </si>
  <si>
    <t>運営ソフト アサミ用</t>
    <rPh sb="0" eb="2">
      <t>ウンエイ</t>
    </rPh>
    <rPh sb="9" eb="10">
      <t>ヨウ</t>
    </rPh>
    <phoneticPr fontId="1"/>
  </si>
  <si>
    <t>申込責任者欄（連絡用です。必ず記入願います）</t>
    <phoneticPr fontId="1"/>
  </si>
  <si>
    <t>ebina.badminton@gmail.com</t>
    <phoneticPr fontId="1"/>
  </si>
  <si>
    <t xml:space="preserve">電子メールでの申し込みはこちらへ </t>
    <phoneticPr fontId="1"/>
  </si>
  <si>
    <t>MDSA：
男子ダブルスシニアA（40歳以上）</t>
    <rPh sb="6" eb="8">
      <t>ダンシ</t>
    </rPh>
    <rPh sb="19" eb="20">
      <t>サイ</t>
    </rPh>
    <rPh sb="20" eb="22">
      <t>イジョウ</t>
    </rPh>
    <phoneticPr fontId="1"/>
  </si>
  <si>
    <t>MDSB：
男子ダブルスシニアB（40歳以上）</t>
    <rPh sb="6" eb="8">
      <t>ダンシ</t>
    </rPh>
    <rPh sb="19" eb="20">
      <t>サイ</t>
    </rPh>
    <rPh sb="20" eb="22">
      <t>イジョウ</t>
    </rPh>
    <phoneticPr fontId="1"/>
  </si>
  <si>
    <t>WDSA：
女子ダブルスシニアA（40歳以上）</t>
    <rPh sb="6" eb="8">
      <t>ジョシ</t>
    </rPh>
    <rPh sb="19" eb="20">
      <t>サイ</t>
    </rPh>
    <rPh sb="20" eb="22">
      <t>イジョウ</t>
    </rPh>
    <phoneticPr fontId="1"/>
  </si>
  <si>
    <t>WDSB：
女子ダブルスシニアB（40歳以上）</t>
    <rPh sb="6" eb="8">
      <t>ジョシ</t>
    </rPh>
    <rPh sb="19" eb="20">
      <t>サイ</t>
    </rPh>
    <rPh sb="20" eb="22">
      <t>イジョウ</t>
    </rPh>
    <phoneticPr fontId="1"/>
  </si>
  <si>
    <t>XDSA：
混合ダブルスシニアA（40歳以上）</t>
    <rPh sb="6" eb="8">
      <t>コンゴウ</t>
    </rPh>
    <rPh sb="19" eb="20">
      <t>サイ</t>
    </rPh>
    <rPh sb="20" eb="22">
      <t>イジョウ</t>
    </rPh>
    <phoneticPr fontId="1"/>
  </si>
  <si>
    <t>XDSB：
混合ダブルスシニアB（40歳以上）</t>
    <rPh sb="6" eb="8">
      <t>コンゴウ</t>
    </rPh>
    <rPh sb="19" eb="20">
      <t>サイ</t>
    </rPh>
    <rPh sb="20" eb="22">
      <t>イジョウ</t>
    </rPh>
    <phoneticPr fontId="1"/>
  </si>
  <si>
    <t>ＬＩＳＴの何列目かを入力</t>
    <rPh sb="5" eb="7">
      <t>ナンレツ</t>
    </rPh>
    <rPh sb="7" eb="8">
      <t>メ</t>
    </rPh>
    <rPh sb="10" eb="12">
      <t>ニュウリョク</t>
    </rPh>
    <phoneticPr fontId="1"/>
  </si>
  <si>
    <t>列目</t>
    <rPh sb="0" eb="1">
      <t>レツ</t>
    </rPh>
    <rPh sb="1" eb="2">
      <t>メ</t>
    </rPh>
    <phoneticPr fontId="1"/>
  </si>
  <si>
    <t>住所１</t>
    <rPh sb="0" eb="2">
      <t>ジュウショ</t>
    </rPh>
    <phoneticPr fontId="1"/>
  </si>
  <si>
    <t>氏名</t>
    <rPh sb="0" eb="2">
      <t>シメイ</t>
    </rPh>
    <phoneticPr fontId="1"/>
  </si>
  <si>
    <t>アサミ用</t>
    <rPh sb="3" eb="4">
      <t>ヨウ</t>
    </rPh>
    <phoneticPr fontId="1"/>
  </si>
  <si>
    <t>MM1：
男子シングルス
中学生</t>
    <rPh sb="5" eb="7">
      <t>ダンシ</t>
    </rPh>
    <rPh sb="13" eb="16">
      <t>チュウガクセイ</t>
    </rPh>
    <phoneticPr fontId="1"/>
  </si>
  <si>
    <t>ｼﾞｭﾆｱ男子／中学生</t>
  </si>
  <si>
    <t>ML6：
男子シングルス
小学６年</t>
    <rPh sb="5" eb="7">
      <t>ダンシ</t>
    </rPh>
    <rPh sb="13" eb="15">
      <t>ショウガク</t>
    </rPh>
    <rPh sb="16" eb="17">
      <t>ネン</t>
    </rPh>
    <phoneticPr fontId="1"/>
  </si>
  <si>
    <t>ｼﾞｭﾆｱ男子／小学6年</t>
  </si>
  <si>
    <t>ML5：
男子シングルス
小学５年</t>
    <rPh sb="5" eb="7">
      <t>ダンシ</t>
    </rPh>
    <rPh sb="13" eb="15">
      <t>ショウガク</t>
    </rPh>
    <rPh sb="16" eb="17">
      <t>ネン</t>
    </rPh>
    <phoneticPr fontId="1"/>
  </si>
  <si>
    <t>ｼﾞｭﾆｱ男子／小学5年</t>
  </si>
  <si>
    <t>ML4：
男子シングルス
小学４年</t>
    <rPh sb="5" eb="7">
      <t>ダンシ</t>
    </rPh>
    <rPh sb="13" eb="15">
      <t>ショウガク</t>
    </rPh>
    <rPh sb="16" eb="17">
      <t>ネン</t>
    </rPh>
    <phoneticPr fontId="1"/>
  </si>
  <si>
    <t>ｼﾞｭﾆｱ男子／小学4年</t>
  </si>
  <si>
    <t>ML1：
男子シングルス
低学年</t>
    <rPh sb="5" eb="7">
      <t>ダンシ</t>
    </rPh>
    <rPh sb="13" eb="16">
      <t>テイガクネン</t>
    </rPh>
    <phoneticPr fontId="1"/>
  </si>
  <si>
    <t>ｼﾞｭﾆｱ男子／低学年</t>
  </si>
  <si>
    <t>WM1：
女子シングルス
中学生</t>
    <rPh sb="5" eb="7">
      <t>ジョシ</t>
    </rPh>
    <rPh sb="13" eb="16">
      <t>チュウガクセイ</t>
    </rPh>
    <phoneticPr fontId="1"/>
  </si>
  <si>
    <t>ｼﾞｭﾆｱ女子／中学生</t>
  </si>
  <si>
    <t>WL6：
女子シングルス
小学６年</t>
    <rPh sb="5" eb="7">
      <t>ジョシ</t>
    </rPh>
    <rPh sb="13" eb="15">
      <t>ショウガク</t>
    </rPh>
    <rPh sb="16" eb="17">
      <t>ネン</t>
    </rPh>
    <phoneticPr fontId="1"/>
  </si>
  <si>
    <t>ｼﾞｭﾆｱ女子／小学6年</t>
  </si>
  <si>
    <t>WL5：
女子シングルス
小学５年</t>
    <rPh sb="5" eb="7">
      <t>ジョシ</t>
    </rPh>
    <rPh sb="13" eb="15">
      <t>ショウガク</t>
    </rPh>
    <rPh sb="16" eb="17">
      <t>ネン</t>
    </rPh>
    <phoneticPr fontId="1"/>
  </si>
  <si>
    <t>ｼﾞｭﾆｱ女子／小学5年</t>
  </si>
  <si>
    <t>WL4：
女子シングルス
小学４年</t>
    <rPh sb="5" eb="7">
      <t>ジョシ</t>
    </rPh>
    <rPh sb="13" eb="15">
      <t>ショウガク</t>
    </rPh>
    <rPh sb="16" eb="17">
      <t>ネン</t>
    </rPh>
    <phoneticPr fontId="1"/>
  </si>
  <si>
    <t>ｼﾞｭﾆｱ女子／小学4年</t>
  </si>
  <si>
    <t>WL1：
女子シングルス
低学年</t>
    <rPh sb="5" eb="7">
      <t>ジョシ</t>
    </rPh>
    <rPh sb="13" eb="16">
      <t>テイガクネン</t>
    </rPh>
    <phoneticPr fontId="1"/>
  </si>
  <si>
    <t>ｼﾞｭﾆｱ女子／低学年</t>
  </si>
  <si>
    <t>申込書用リスト</t>
    <rPh sb="0" eb="3">
      <t>モウシコミショ</t>
    </rPh>
    <rPh sb="3" eb="4">
      <t>ヨウ</t>
    </rPh>
    <phoneticPr fontId="1"/>
  </si>
  <si>
    <t>種目</t>
    <phoneticPr fontId="1"/>
  </si>
  <si>
    <t>名前</t>
    <phoneticPr fontId="1"/>
  </si>
  <si>
    <t>ふりがな</t>
    <phoneticPr fontId="1"/>
  </si>
  <si>
    <t>所属グループ</t>
    <phoneticPr fontId="1"/>
  </si>
  <si>
    <t>女子A</t>
  </si>
  <si>
    <t>ﾌﾞﾛｯｸ</t>
  </si>
  <si>
    <t>チーム名</t>
  </si>
  <si>
    <t>選手2</t>
  </si>
  <si>
    <t>選手3</t>
  </si>
  <si>
    <t>選手4</t>
  </si>
  <si>
    <t>選手5</t>
  </si>
  <si>
    <t>選手6</t>
  </si>
  <si>
    <t>選手7</t>
  </si>
  <si>
    <t>選手8</t>
  </si>
  <si>
    <t>選手9</t>
  </si>
  <si>
    <t>選手10</t>
  </si>
  <si>
    <t>市町村</t>
  </si>
  <si>
    <t>協会＆一般</t>
  </si>
  <si>
    <t>クラスコード</t>
  </si>
  <si>
    <t>集計ｺｰﾄﾞ</t>
  </si>
  <si>
    <t>種目</t>
  </si>
  <si>
    <t>参加者区分</t>
  </si>
  <si>
    <t>名前</t>
  </si>
  <si>
    <t>グループ</t>
  </si>
  <si>
    <t>付加情報</t>
  </si>
  <si>
    <t>団体</t>
  </si>
  <si>
    <t>監督</t>
  </si>
  <si>
    <t>コーチ</t>
  </si>
  <si>
    <t>マネージャー</t>
  </si>
  <si>
    <t>選手</t>
  </si>
  <si>
    <t>参加者区分</t>
    <rPh sb="0" eb="3">
      <t>サンカシャ</t>
    </rPh>
    <rPh sb="3" eb="5">
      <t>クブン</t>
    </rPh>
    <phoneticPr fontId="1"/>
  </si>
  <si>
    <t>MT1</t>
    <phoneticPr fontId="1"/>
  </si>
  <si>
    <t>・この見出し行は必ず与えてください。（参加者の始まりとなります）</t>
  </si>
  <si>
    <t>・[種目]は大会諸元で定義されている略号を指定してください。</t>
  </si>
  <si>
    <t>　参加者区分の先頭は「団体」とし、この行のみ種目を記述してください。</t>
  </si>
  <si>
    <t>・[区分]の先頭は「団体」とし、その後の区分は必要なものだけ入力してください。</t>
  </si>
  <si>
    <t>・[名前]は姓名間に空白（全角または半角）を入れてください。</t>
  </si>
  <si>
    <t>・[ふりがな]は選手以外は不要。</t>
  </si>
  <si>
    <t>　[ふりがな]は姓名間に空白（全角または半角）を入れてください。</t>
  </si>
  <si>
    <t>・[グループ]は必要であれば、ブロック名や都道府県名等に用いてください。</t>
  </si>
  <si>
    <t>・[付加情報]は必要であれば、年齢等に用いてください。</t>
  </si>
  <si>
    <t>・参加者分を入力したら、続けて次のチームを入力してください。</t>
  </si>
  <si>
    <t>・各種目の構成種目が同じ場合は種目ごとに並んでいる必要はありません。</t>
  </si>
  <si>
    <t>・構成種目あるいは参加者区分が変わる場合は、それらの変わり目でシートを変え、</t>
  </si>
  <si>
    <t>男子A</t>
  </si>
  <si>
    <t>男子B</t>
  </si>
  <si>
    <t>男子C</t>
  </si>
  <si>
    <t>女子B</t>
  </si>
  <si>
    <t>女子C</t>
  </si>
  <si>
    <t>チーム名</t>
    <rPh sb="3" eb="4">
      <t>メイ</t>
    </rPh>
    <phoneticPr fontId="1"/>
  </si>
  <si>
    <t>種目・クラス</t>
    <rPh sb="0" eb="2">
      <t>シュモク</t>
    </rPh>
    <phoneticPr fontId="1"/>
  </si>
  <si>
    <t>【試合登録メンバー】</t>
    <rPh sb="1" eb="3">
      <t>シアイ</t>
    </rPh>
    <rPh sb="3" eb="5">
      <t>トウロク</t>
    </rPh>
    <phoneticPr fontId="1"/>
  </si>
  <si>
    <t>個人戦　種目一覧</t>
    <rPh sb="0" eb="3">
      <t>コジンセン</t>
    </rPh>
    <rPh sb="4" eb="6">
      <t>シュモク</t>
    </rPh>
    <rPh sb="6" eb="8">
      <t>イチラン</t>
    </rPh>
    <phoneticPr fontId="1"/>
  </si>
  <si>
    <t>ＭＴＡ</t>
    <phoneticPr fontId="1"/>
  </si>
  <si>
    <t>ＭＴＢ</t>
    <phoneticPr fontId="1"/>
  </si>
  <si>
    <t>ＭＴＣ</t>
    <phoneticPr fontId="1"/>
  </si>
  <si>
    <t>ＷＴＡ</t>
    <phoneticPr fontId="1"/>
  </si>
  <si>
    <t>ＷＴＢ</t>
    <phoneticPr fontId="1"/>
  </si>
  <si>
    <t>ＷＴＣ</t>
    <phoneticPr fontId="1"/>
  </si>
  <si>
    <t>男子Ａクラス</t>
    <phoneticPr fontId="1"/>
  </si>
  <si>
    <t>男子Ｂクラス</t>
    <phoneticPr fontId="1"/>
  </si>
  <si>
    <t>男子Ｃクラス</t>
    <phoneticPr fontId="1"/>
  </si>
  <si>
    <t>女子Ａクラス</t>
    <phoneticPr fontId="1"/>
  </si>
  <si>
    <t>女子Ｂクラス</t>
    <phoneticPr fontId="1"/>
  </si>
  <si>
    <t>女子Ｃクラス</t>
    <phoneticPr fontId="1"/>
  </si>
  <si>
    <t>MDA</t>
    <phoneticPr fontId="1"/>
  </si>
  <si>
    <t>MDSA</t>
    <phoneticPr fontId="1"/>
  </si>
  <si>
    <t>MDSB</t>
    <phoneticPr fontId="1"/>
  </si>
  <si>
    <t>WDA</t>
    <phoneticPr fontId="1"/>
  </si>
  <si>
    <t>MDB</t>
    <phoneticPr fontId="1"/>
  </si>
  <si>
    <t>MDC</t>
    <phoneticPr fontId="1"/>
  </si>
  <si>
    <t>MDD</t>
    <phoneticPr fontId="1"/>
  </si>
  <si>
    <t>WDB</t>
    <phoneticPr fontId="1"/>
  </si>
  <si>
    <t>WDC</t>
    <phoneticPr fontId="1"/>
  </si>
  <si>
    <t>WDD</t>
    <phoneticPr fontId="1"/>
  </si>
  <si>
    <t>WDSA</t>
    <phoneticPr fontId="1"/>
  </si>
  <si>
    <t>WDSB</t>
    <phoneticPr fontId="1"/>
  </si>
  <si>
    <t>XDA</t>
    <phoneticPr fontId="1"/>
  </si>
  <si>
    <t>XDB</t>
    <phoneticPr fontId="1"/>
  </si>
  <si>
    <t>XDC</t>
    <phoneticPr fontId="1"/>
  </si>
  <si>
    <t>XDSA</t>
    <phoneticPr fontId="1"/>
  </si>
  <si>
    <t>XDSB</t>
    <phoneticPr fontId="1"/>
  </si>
  <si>
    <t>MSA</t>
    <phoneticPr fontId="1"/>
  </si>
  <si>
    <t>MSB</t>
    <phoneticPr fontId="1"/>
  </si>
  <si>
    <t>WS</t>
    <phoneticPr fontId="1"/>
  </si>
  <si>
    <t>MM1</t>
    <phoneticPr fontId="1"/>
  </si>
  <si>
    <t>ML6</t>
    <phoneticPr fontId="1"/>
  </si>
  <si>
    <t>ML5</t>
    <phoneticPr fontId="1"/>
  </si>
  <si>
    <t>ML4</t>
    <phoneticPr fontId="1"/>
  </si>
  <si>
    <t>ML1</t>
    <phoneticPr fontId="1"/>
  </si>
  <si>
    <t>WM1</t>
    <phoneticPr fontId="1"/>
  </si>
  <si>
    <t>WL6</t>
    <phoneticPr fontId="1"/>
  </si>
  <si>
    <t>WL5</t>
    <phoneticPr fontId="1"/>
  </si>
  <si>
    <t>WL4</t>
    <phoneticPr fontId="1"/>
  </si>
  <si>
    <t>WL1</t>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</si>
  <si>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</si>
  <si>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</si>
  <si>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</si>
  <si>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</si>
  <si>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</si>
  <si>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</si>
  <si>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</si>
  <si>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選手8</t>
    <rPh sb="0" eb="2">
      <t>センシュ</t>
    </rPh>
    <phoneticPr fontId="1"/>
  </si>
  <si>
    <t>氏　　名</t>
    <rPh sb="0" eb="1">
      <t>シ</t>
    </rPh>
    <rPh sb="3" eb="4">
      <t>メイ</t>
    </rPh>
    <phoneticPr fontId="1"/>
  </si>
  <si>
    <t>集計用</t>
    <rPh sb="0" eb="2">
      <t>シュウケイ</t>
    </rPh>
    <rPh sb="2" eb="3">
      <t>ヨウ</t>
    </rPh>
    <phoneticPr fontId="1"/>
  </si>
  <si>
    <t>団体</t>
    <rPh sb="0" eb="2">
      <t>ダンタイ</t>
    </rPh>
    <phoneticPr fontId="1"/>
  </si>
  <si>
    <t>監督</t>
    <rPh sb="0" eb="2">
      <t>カントク</t>
    </rPh>
    <phoneticPr fontId="1"/>
  </si>
  <si>
    <t>コーチ</t>
    <phoneticPr fontId="1"/>
  </si>
  <si>
    <t>マネージャー</t>
    <phoneticPr fontId="1"/>
  </si>
  <si>
    <t>団体戦</t>
    <rPh sb="0" eb="3">
      <t>ダンタイセン</t>
    </rPh>
    <phoneticPr fontId="1"/>
  </si>
  <si>
    <t>選手1（監督）</t>
    <phoneticPr fontId="1"/>
  </si>
  <si>
    <t>団体戦　種目一覧</t>
    <rPh sb="0" eb="3">
      <t>ダンタイセン</t>
    </rPh>
    <rPh sb="4" eb="6">
      <t>シュモク</t>
    </rPh>
    <rPh sb="6" eb="8">
      <t>イチラン</t>
    </rPh>
    <phoneticPr fontId="1"/>
  </si>
  <si>
    <t>12/18(日)</t>
    <rPh sb="6" eb="7">
      <t>ニチ</t>
    </rPh>
    <phoneticPr fontId="1"/>
  </si>
  <si>
    <t>大学生/
短大生</t>
    <phoneticPr fontId="1"/>
  </si>
  <si>
    <r>
      <t>注意：所属欄へのフリーとの記載は認めません。</t>
    </r>
    <r>
      <rPr>
        <b/>
        <sz val="8"/>
        <color indexed="8"/>
        <rFont val="ＭＳ Ｐ明朝"/>
        <family val="1"/>
        <charset val="128"/>
      </rPr>
      <t>フリーとの記載や未記入の場合は代表者名を所属といたします。</t>
    </r>
    <phoneticPr fontId="1"/>
  </si>
  <si>
    <r>
      <t xml:space="preserve">監督
</t>
    </r>
    <r>
      <rPr>
        <sz val="9"/>
        <color indexed="12"/>
        <rFont val="ＭＳ Ｐ明朝"/>
        <family val="1"/>
        <charset val="128"/>
      </rPr>
      <t>※選手兼任も可</t>
    </r>
    <rPh sb="0" eb="2">
      <t>カントク</t>
    </rPh>
    <rPh sb="4" eb="6">
      <t>センシュ</t>
    </rPh>
    <rPh sb="6" eb="8">
      <t>ケンニン</t>
    </rPh>
    <rPh sb="9" eb="10">
      <t>カ</t>
    </rPh>
    <phoneticPr fontId="1"/>
  </si>
  <si>
    <t>　※監督が選手を兼任する場合には下記メンバーに登録してください。。</t>
    <rPh sb="2" eb="4">
      <t>カントク</t>
    </rPh>
    <rPh sb="5" eb="7">
      <t>センシュ</t>
    </rPh>
    <rPh sb="8" eb="10">
      <t>ケンニン</t>
    </rPh>
    <rPh sb="12" eb="14">
      <t>バアイ</t>
    </rPh>
    <rPh sb="16" eb="18">
      <t>カキ</t>
    </rPh>
    <rPh sb="23" eb="25">
      <t>トウロク</t>
    </rPh>
    <phoneticPr fontId="1"/>
  </si>
  <si>
    <t>一般参加申込書</t>
    <rPh sb="0" eb="2">
      <t>イッパン</t>
    </rPh>
    <rPh sb="2" eb="4">
      <t>サンカ</t>
    </rPh>
    <rPh sb="4" eb="7">
      <t>モウシコミショ</t>
    </rPh>
    <phoneticPr fontId="1"/>
  </si>
  <si>
    <t>H30.12.16第20回オープン団体戦</t>
    <rPh sb="9" eb="10">
      <t>ダイ</t>
    </rPh>
    <rPh sb="12" eb="13">
      <t>カイ</t>
    </rPh>
    <rPh sb="17" eb="20">
      <t>ダンタイセン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</si>
</sst>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quot;円&quot;"/>
    <numFmt numFmtId="182" formatCode="m/d"/>
    <numFmt numFmtId="185" formatCode="&quot;平成&quot;##&quot;年&quot;&quot;度&quot;"/>
    <numFmt numFmtId="186" formatCode="&quot;第&quot;##&quot;回&quot;"/>
    <numFmt numFmtId="188" formatCode="#"/>
  </numFmts>
  <fonts count="35" x14ac:knownFonts="1">
    <font>
      <sz val="11"/>
      <color theme="1"/>
      <name val="ＭＳ Ｐゴシック"/>
      <family val="3"/>
      <charset val="128"/>
      <scheme val="minor"/>
    </font>
    <font>
      <sz val="6"/>
      <name val="ＭＳ Ｐゴシック"/>
      <family val="3"/>
      <charset val="128"/>
    </font>
    <font>
      <sz val="10"/>
      <color indexed="8"/>
      <name val="ＭＳ ゴシック"/>
      <family val="3"/>
      <charset val="128"/>
    </font>
    <font>
      <sz val="9"/>
      <color indexed="8"/>
      <name val="HG丸ｺﾞｼｯｸM-PRO"/>
      <family val="3"/>
      <charset val="128"/>
    </font>
    <font>
      <b/>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HG創英角ﾎﾟｯﾌﾟ体"/>
      <family val="3"/>
      <charset val="128"/>
    </font>
    <font>
      <sz val="11"/>
      <name val="ＭＳ Ｐゴシック"/>
      <family val="3"/>
      <charset val="128"/>
    </font>
    <font>
      <sz val="12"/>
      <color indexed="8"/>
      <name val="HGS創英角ﾎﾟｯﾌﾟ体"/>
      <family val="3"/>
      <charset val="128"/>
    </font>
    <font>
      <sz val="11"/>
      <name val="ＭＳ Ｐ明朝"/>
      <family val="1"/>
      <charset val="128"/>
    </font>
    <font>
      <b/>
      <sz val="11"/>
      <color indexed="30"/>
      <name val="ＭＳ Ｐゴシック"/>
      <family val="3"/>
      <charset val="128"/>
    </font>
    <font>
      <sz val="16"/>
      <name val="ＭＳ Ｐゴシック"/>
      <family val="3"/>
      <charset val="128"/>
    </font>
    <font>
      <sz val="11"/>
      <color indexed="30"/>
      <name val="ＭＳ Ｐゴシック"/>
      <family val="3"/>
      <charset val="128"/>
    </font>
    <font>
      <sz val="12"/>
      <name val="HG正楷書体-PRO"/>
      <family val="4"/>
      <charset val="128"/>
    </font>
    <font>
      <sz val="28"/>
      <name val="HG正楷書体-PRO"/>
      <family val="4"/>
      <charset val="128"/>
    </font>
    <font>
      <sz val="12"/>
      <name val="ＭＳ Ｐゴシック"/>
      <family val="3"/>
      <charset val="128"/>
    </font>
    <font>
      <sz val="14"/>
      <name val="ＭＳ Ｐゴシック"/>
      <family val="3"/>
      <charset val="128"/>
    </font>
    <font>
      <b/>
      <sz val="14"/>
      <color indexed="81"/>
      <name val="ＭＳ Ｐゴシック"/>
      <family val="3"/>
      <charset val="128"/>
    </font>
    <font>
      <sz val="11"/>
      <color indexed="8"/>
      <name val="HG丸ｺﾞｼｯｸM-PRO"/>
      <family val="3"/>
      <charset val="128"/>
    </font>
    <font>
      <sz val="10"/>
      <color indexed="8"/>
      <name val="ＭＳ Ｐ明朝"/>
      <family val="1"/>
      <charset val="128"/>
    </font>
    <font>
      <b/>
      <sz val="14"/>
      <name val="ＭＳ Ｐ明朝"/>
      <family val="1"/>
      <charset val="128"/>
    </font>
    <font>
      <u/>
      <sz val="11"/>
      <color indexed="12"/>
      <name val="ＭＳ Ｐ明朝"/>
      <family val="1"/>
      <charset val="128"/>
    </font>
    <font>
      <b/>
      <sz val="10"/>
      <color indexed="8"/>
      <name val="ＭＳ Ｐ明朝"/>
      <family val="1"/>
      <charset val="128"/>
    </font>
    <font>
      <b/>
      <sz val="8"/>
      <color indexed="8"/>
      <name val="ＭＳ Ｐ明朝"/>
      <family val="1"/>
      <charset val="128"/>
    </font>
    <font>
      <sz val="9"/>
      <color indexed="8"/>
      <name val="ＭＳ Ｐ明朝"/>
      <family val="1"/>
      <charset val="128"/>
    </font>
    <font>
      <sz val="12"/>
      <color indexed="8"/>
      <name val="ＭＳ Ｐ明朝"/>
      <family val="1"/>
      <charset val="128"/>
    </font>
    <font>
      <b/>
      <sz val="10"/>
      <color indexed="12"/>
      <name val="ＭＳ Ｐ明朝"/>
      <family val="1"/>
      <charset val="128"/>
    </font>
    <font>
      <sz val="12"/>
      <name val="ＭＳ Ｐ明朝"/>
      <family val="1"/>
      <charset val="128"/>
    </font>
    <font>
      <sz val="9"/>
      <color indexed="12"/>
      <name val="ＭＳ Ｐ明朝"/>
      <family val="1"/>
      <charset val="128"/>
    </font>
    <font>
      <sz val="10"/>
      <name val="ＭＳ Ｐ明朝"/>
      <family val="1"/>
      <charset val="128"/>
    </font>
    <font>
      <sz val="10"/>
      <color indexed="12"/>
      <name val="ＭＳ Ｐ明朝"/>
      <family val="1"/>
      <charset val="128"/>
    </font>
    <font>
      <sz val="11"/>
      <color theme="1"/>
      <name val="ＭＳ Ｐ明朝"/>
      <family val="1"/>
      <charset val="128"/>
    </font>
    <font>
      <b/>
      <u/>
      <sz val="14"/>
      <color rgb="FF0070C0"/>
      <name val="ＭＳ Ｐ明朝"/>
      <family val="1"/>
      <charset val="128"/>
    </font>
    <font>
      <sz val="11"/>
      <color rgb="FF0070C0"/>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30"/>
      </left>
      <right/>
      <top/>
      <bottom/>
      <diagonal/>
    </border>
    <border>
      <left/>
      <right style="thin">
        <color indexed="3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0" fontId="8" fillId="0" borderId="0"/>
    <xf numFmtId="0" fontId="8" fillId="0" borderId="0"/>
  </cellStyleXfs>
  <cellXfs count="167">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lignment vertical="center"/>
    </xf>
    <xf numFmtId="181" fontId="3"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shrinkToFit="1"/>
    </xf>
    <xf numFmtId="186" fontId="0" fillId="0" borderId="1" xfId="0" applyNumberFormat="1" applyBorder="1">
      <alignment vertical="center"/>
    </xf>
    <xf numFmtId="182" fontId="8" fillId="2" borderId="1" xfId="2" applyNumberFormat="1" applyFont="1" applyFill="1" applyBorder="1" applyAlignment="1">
      <alignment horizontal="center" vertical="center" shrinkToFit="1"/>
    </xf>
    <xf numFmtId="185" fontId="0" fillId="2" borderId="1" xfId="0" applyNumberFormat="1" applyFill="1" applyBorder="1">
      <alignment vertical="center"/>
    </xf>
    <xf numFmtId="181" fontId="2" fillId="0" borderId="0" xfId="0" applyNumberFormat="1" applyFont="1" applyFill="1" applyBorder="1" applyAlignment="1">
      <alignment horizontal="right" vertical="center"/>
    </xf>
    <xf numFmtId="0" fontId="0" fillId="0" borderId="0" xfId="0" applyFill="1" applyAlignment="1">
      <alignment vertical="center" shrinkToFit="1"/>
    </xf>
    <xf numFmtId="181" fontId="4" fillId="2" borderId="3" xfId="0" applyNumberFormat="1" applyFont="1" applyFill="1" applyBorder="1" applyAlignment="1">
      <alignment horizontal="right" vertical="center"/>
    </xf>
    <xf numFmtId="181" fontId="4" fillId="2" borderId="4" xfId="0" applyNumberFormat="1" applyFont="1" applyFill="1" applyBorder="1" applyAlignment="1">
      <alignment horizontal="right" vertical="center"/>
    </xf>
    <xf numFmtId="181" fontId="4" fillId="2" borderId="5" xfId="0" applyNumberFormat="1" applyFont="1" applyFill="1" applyBorder="1" applyAlignment="1">
      <alignment horizontal="right" vertical="center"/>
    </xf>
    <xf numFmtId="181" fontId="4" fillId="2" borderId="6" xfId="0" applyNumberFormat="1" applyFont="1" applyFill="1" applyBorder="1" applyAlignment="1">
      <alignment horizontal="right" vertical="center"/>
    </xf>
    <xf numFmtId="0" fontId="0" fillId="0" borderId="7" xfId="0" applyBorder="1">
      <alignment vertical="center"/>
    </xf>
    <xf numFmtId="181" fontId="4" fillId="2" borderId="8" xfId="0" applyNumberFormat="1" applyFont="1" applyFill="1" applyBorder="1" applyAlignment="1">
      <alignment horizontal="right" vertical="center"/>
    </xf>
    <xf numFmtId="0" fontId="0" fillId="0" borderId="9" xfId="0" applyBorder="1">
      <alignment vertical="center"/>
    </xf>
    <xf numFmtId="181" fontId="4" fillId="2" borderId="10" xfId="0" applyNumberFormat="1" applyFont="1" applyFill="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Fill="1" applyBorder="1" applyAlignment="1">
      <alignment vertical="center" shrinkToFit="1"/>
    </xf>
    <xf numFmtId="0" fontId="0" fillId="3" borderId="21" xfId="0" applyFill="1" applyBorder="1">
      <alignment vertical="center"/>
    </xf>
    <xf numFmtId="0" fontId="0" fillId="3" borderId="22" xfId="0" applyFill="1" applyBorder="1">
      <alignment vertical="center"/>
    </xf>
    <xf numFmtId="0" fontId="0" fillId="3" borderId="22" xfId="0" applyFill="1" applyBorder="1" applyAlignment="1">
      <alignment vertical="center" wrapText="1"/>
    </xf>
    <xf numFmtId="0" fontId="0" fillId="3" borderId="23" xfId="0" applyFill="1" applyBorder="1">
      <alignment vertical="center"/>
    </xf>
    <xf numFmtId="181" fontId="2" fillId="0" borderId="24" xfId="0" applyNumberFormat="1" applyFont="1" applyFill="1" applyBorder="1" applyAlignment="1">
      <alignment horizontal="right" vertical="center"/>
    </xf>
    <xf numFmtId="181" fontId="2" fillId="0" borderId="25" xfId="0" applyNumberFormat="1" applyFont="1" applyFill="1"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11" fillId="4" borderId="0" xfId="3" applyFont="1" applyFill="1" applyAlignment="1">
      <alignment vertical="center"/>
    </xf>
    <xf numFmtId="0" fontId="8" fillId="4" borderId="0" xfId="3" applyFill="1"/>
    <xf numFmtId="0" fontId="10" fillId="4" borderId="0" xfId="3" applyFont="1" applyFill="1"/>
    <xf numFmtId="0" fontId="8" fillId="5" borderId="0" xfId="3" applyFill="1"/>
    <xf numFmtId="0" fontId="12" fillId="5" borderId="0" xfId="3" applyFont="1" applyFill="1" applyAlignment="1">
      <alignment horizontal="center"/>
    </xf>
    <xf numFmtId="0" fontId="12" fillId="5" borderId="0" xfId="3" quotePrefix="1" applyFont="1" applyFill="1" applyAlignment="1">
      <alignment horizontal="center"/>
    </xf>
    <xf numFmtId="0" fontId="12" fillId="5" borderId="0" xfId="3" applyFont="1" applyFill="1" applyAlignment="1">
      <alignment horizontal="left"/>
    </xf>
    <xf numFmtId="0" fontId="13" fillId="4" borderId="0" xfId="3" applyFont="1" applyFill="1"/>
    <xf numFmtId="0" fontId="8" fillId="4" borderId="28" xfId="3" applyFill="1" applyBorder="1"/>
    <xf numFmtId="0" fontId="8" fillId="6" borderId="0" xfId="3" applyFill="1" applyBorder="1"/>
    <xf numFmtId="0" fontId="8" fillId="4" borderId="29" xfId="3" applyFill="1" applyBorder="1"/>
    <xf numFmtId="0" fontId="8" fillId="5" borderId="0" xfId="3" applyFont="1" applyFill="1"/>
    <xf numFmtId="0" fontId="16" fillId="4" borderId="0" xfId="3" applyFont="1" applyFill="1"/>
    <xf numFmtId="0" fontId="16" fillId="5" borderId="0" xfId="3" applyFont="1" applyFill="1"/>
    <xf numFmtId="0" fontId="17" fillId="5" borderId="0" xfId="3" applyFont="1" applyFill="1" applyAlignment="1">
      <alignment horizontal="center"/>
    </xf>
    <xf numFmtId="0" fontId="0" fillId="3" borderId="30" xfId="0" applyFill="1" applyBorder="1">
      <alignment vertical="center"/>
    </xf>
    <xf numFmtId="0" fontId="0" fillId="3" borderId="31" xfId="0" applyFill="1" applyBorder="1">
      <alignment vertical="center"/>
    </xf>
    <xf numFmtId="0" fontId="9" fillId="0" borderId="0" xfId="0" applyFont="1" applyBorder="1">
      <alignment vertical="center"/>
    </xf>
    <xf numFmtId="0" fontId="0" fillId="3" borderId="32" xfId="0" applyFill="1" applyBorder="1">
      <alignment vertical="center"/>
    </xf>
    <xf numFmtId="0" fontId="0" fillId="0" borderId="1" xfId="0" applyFill="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0" xfId="0" applyBorder="1">
      <alignment vertical="center"/>
    </xf>
    <xf numFmtId="0" fontId="4" fillId="0" borderId="0" xfId="0" applyFont="1" applyBorder="1" applyAlignment="1">
      <alignment horizontal="left" vertical="center"/>
    </xf>
    <xf numFmtId="181" fontId="4" fillId="0" borderId="0" xfId="0" applyNumberFormat="1" applyFont="1" applyFill="1" applyBorder="1" applyAlignment="1">
      <alignment horizontal="right" vertical="center"/>
    </xf>
    <xf numFmtId="0" fontId="0" fillId="0" borderId="30" xfId="0" applyBorder="1">
      <alignment vertical="center"/>
    </xf>
    <xf numFmtId="0" fontId="0" fillId="0" borderId="31" xfId="0" applyBorder="1">
      <alignment vertical="center"/>
    </xf>
    <xf numFmtId="181" fontId="4" fillId="2" borderId="18" xfId="0" applyNumberFormat="1" applyFont="1" applyFill="1" applyBorder="1" applyAlignment="1">
      <alignment horizontal="right" vertical="center"/>
    </xf>
    <xf numFmtId="0" fontId="19" fillId="0" borderId="0" xfId="0" applyFont="1" applyAlignment="1">
      <alignment vertical="center" wrapText="1"/>
    </xf>
    <xf numFmtId="0" fontId="32" fillId="0" borderId="0" xfId="0" applyFont="1" applyFill="1">
      <alignment vertical="center"/>
    </xf>
    <xf numFmtId="0" fontId="32" fillId="0" borderId="0" xfId="0" applyFont="1">
      <alignment vertical="center"/>
    </xf>
    <xf numFmtId="0" fontId="20" fillId="0" borderId="0" xfId="0" applyFont="1" applyAlignment="1">
      <alignment vertical="center" shrinkToFit="1"/>
    </xf>
    <xf numFmtId="0" fontId="23" fillId="0" borderId="0" xfId="0" applyFont="1" applyAlignment="1">
      <alignment vertical="center" shrinkToFit="1"/>
    </xf>
    <xf numFmtId="0" fontId="27" fillId="7" borderId="0" xfId="0" applyFont="1" applyFill="1" applyAlignment="1">
      <alignment vertical="center"/>
    </xf>
    <xf numFmtId="0" fontId="32" fillId="7" borderId="0" xfId="0" applyFont="1" applyFill="1" applyAlignment="1">
      <alignment vertical="center"/>
    </xf>
    <xf numFmtId="0" fontId="30" fillId="7" borderId="0" xfId="0" applyFont="1" applyFill="1" applyAlignment="1">
      <alignment vertical="center"/>
    </xf>
    <xf numFmtId="0" fontId="10" fillId="7" borderId="0" xfId="0" applyFont="1" applyFill="1" applyAlignment="1">
      <alignment vertical="center"/>
    </xf>
    <xf numFmtId="0" fontId="28" fillId="7" borderId="0" xfId="0" applyFont="1" applyFill="1" applyAlignment="1">
      <alignment vertical="center"/>
    </xf>
    <xf numFmtId="0" fontId="31" fillId="7" borderId="0" xfId="0" applyFont="1" applyFill="1" applyAlignment="1">
      <alignment vertical="center"/>
    </xf>
    <xf numFmtId="0" fontId="25" fillId="7" borderId="42" xfId="0" applyFont="1" applyFill="1" applyBorder="1" applyAlignment="1">
      <alignment horizontal="right" vertical="center"/>
    </xf>
    <xf numFmtId="0" fontId="20" fillId="7" borderId="51" xfId="0" applyFont="1" applyFill="1" applyBorder="1" applyAlignment="1">
      <alignment vertical="center"/>
    </xf>
    <xf numFmtId="0" fontId="20" fillId="7" borderId="50" xfId="0" applyFont="1" applyFill="1" applyBorder="1" applyAlignment="1">
      <alignment vertical="center"/>
    </xf>
    <xf numFmtId="0" fontId="32" fillId="7" borderId="51" xfId="0" applyFont="1" applyFill="1" applyBorder="1" applyProtection="1">
      <alignment vertical="center"/>
      <protection locked="0"/>
    </xf>
    <xf numFmtId="0" fontId="32" fillId="7" borderId="50" xfId="0" applyFont="1" applyFill="1" applyBorder="1" applyProtection="1">
      <alignment vertical="center"/>
      <protection locked="0"/>
    </xf>
    <xf numFmtId="0" fontId="25" fillId="7" borderId="46" xfId="0" applyFont="1" applyFill="1" applyBorder="1" applyAlignment="1" applyProtection="1">
      <alignment horizontal="center" vertical="center"/>
      <protection hidden="1"/>
    </xf>
    <xf numFmtId="0" fontId="25" fillId="7" borderId="45" xfId="0" applyFont="1" applyFill="1" applyBorder="1" applyAlignment="1" applyProtection="1">
      <alignment horizontal="center" vertical="center"/>
      <protection hidden="1"/>
    </xf>
    <xf numFmtId="0" fontId="28" fillId="7" borderId="43" xfId="0" applyFont="1" applyFill="1" applyBorder="1" applyAlignment="1" applyProtection="1">
      <alignment horizontal="center" vertical="center"/>
      <protection hidden="1"/>
    </xf>
    <xf numFmtId="0" fontId="28" fillId="7" borderId="40" xfId="0" applyFont="1" applyFill="1" applyBorder="1" applyAlignment="1" applyProtection="1">
      <alignment horizontal="center" vertical="center"/>
      <protection hidden="1"/>
    </xf>
    <xf numFmtId="0" fontId="28" fillId="7" borderId="44" xfId="0" applyFont="1" applyFill="1" applyBorder="1" applyAlignment="1" applyProtection="1">
      <alignment horizontal="center" vertical="center"/>
      <protection hidden="1"/>
    </xf>
    <xf numFmtId="0" fontId="10" fillId="7" borderId="48" xfId="0" applyFont="1" applyFill="1" applyBorder="1" applyAlignment="1" applyProtection="1">
      <alignment horizontal="center" vertical="center"/>
      <protection hidden="1"/>
    </xf>
    <xf numFmtId="0" fontId="32" fillId="7" borderId="41" xfId="0" applyFont="1" applyFill="1" applyBorder="1" applyProtection="1">
      <alignment vertical="center"/>
      <protection hidden="1"/>
    </xf>
    <xf numFmtId="0" fontId="32" fillId="7" borderId="49" xfId="0" applyFont="1" applyFill="1" applyBorder="1" applyProtection="1">
      <alignment vertical="center"/>
      <protection hidden="1"/>
    </xf>
    <xf numFmtId="0" fontId="28" fillId="7" borderId="36" xfId="0" applyFont="1" applyFill="1" applyBorder="1" applyAlignment="1" applyProtection="1">
      <alignment horizontal="center" vertical="center"/>
      <protection hidden="1"/>
    </xf>
    <xf numFmtId="0" fontId="28" fillId="7" borderId="51" xfId="0" applyFont="1" applyFill="1" applyBorder="1" applyAlignment="1" applyProtection="1">
      <alignment horizontal="center" vertical="center"/>
      <protection hidden="1"/>
    </xf>
    <xf numFmtId="0" fontId="28" fillId="7" borderId="38" xfId="0" applyFont="1" applyFill="1" applyBorder="1" applyAlignment="1" applyProtection="1">
      <alignment horizontal="center" vertical="center"/>
      <protection hidden="1"/>
    </xf>
    <xf numFmtId="0" fontId="28" fillId="7" borderId="50" xfId="0" applyFont="1" applyFill="1" applyBorder="1" applyAlignment="1" applyProtection="1">
      <alignment horizontal="center" vertical="center"/>
      <protection hidden="1"/>
    </xf>
    <xf numFmtId="0" fontId="10" fillId="7" borderId="47" xfId="0" applyFont="1" applyFill="1" applyBorder="1" applyAlignment="1" applyProtection="1">
      <alignment horizontal="center" vertical="center"/>
      <protection hidden="1"/>
    </xf>
    <xf numFmtId="0" fontId="32" fillId="7" borderId="42" xfId="0" applyFont="1" applyFill="1" applyBorder="1" applyProtection="1">
      <alignment vertical="center"/>
      <protection hidden="1"/>
    </xf>
    <xf numFmtId="0" fontId="32" fillId="7" borderId="14" xfId="0" applyFont="1" applyFill="1" applyBorder="1" applyProtection="1">
      <alignment vertical="center"/>
      <protection hidden="1"/>
    </xf>
    <xf numFmtId="0" fontId="10" fillId="7" borderId="48" xfId="0" applyFont="1" applyFill="1" applyBorder="1" applyAlignment="1" applyProtection="1">
      <alignment horizontal="center" vertical="center"/>
      <protection locked="0" hidden="1"/>
    </xf>
    <xf numFmtId="0" fontId="10" fillId="7" borderId="41" xfId="0" applyFont="1" applyFill="1" applyBorder="1" applyAlignment="1" applyProtection="1">
      <alignment horizontal="center" vertical="center"/>
      <protection locked="0" hidden="1"/>
    </xf>
    <xf numFmtId="0" fontId="10" fillId="7" borderId="49" xfId="0" applyFont="1" applyFill="1" applyBorder="1" applyAlignment="1" applyProtection="1">
      <alignment horizontal="center" vertical="center"/>
      <protection locked="0" hidden="1"/>
    </xf>
    <xf numFmtId="0" fontId="32" fillId="7" borderId="45" xfId="0" applyFont="1" applyFill="1" applyBorder="1" applyAlignment="1" applyProtection="1">
      <alignment horizontal="center" vertical="center"/>
      <protection locked="0" hidden="1"/>
    </xf>
    <xf numFmtId="0" fontId="32" fillId="7" borderId="1" xfId="0" applyFont="1" applyFill="1" applyBorder="1" applyAlignment="1" applyProtection="1">
      <alignment horizontal="center" vertical="center"/>
      <protection hidden="1"/>
    </xf>
    <xf numFmtId="0" fontId="25" fillId="7" borderId="36" xfId="0" applyFont="1" applyFill="1" applyBorder="1" applyAlignment="1">
      <alignment horizontal="center" vertical="center"/>
    </xf>
    <xf numFmtId="0" fontId="25" fillId="7" borderId="51" xfId="0" applyFont="1" applyFill="1" applyBorder="1" applyAlignment="1">
      <alignment horizontal="center" vertical="center"/>
    </xf>
    <xf numFmtId="0" fontId="25" fillId="7" borderId="37" xfId="0" applyFont="1" applyFill="1" applyBorder="1" applyAlignment="1">
      <alignment horizontal="center" vertical="center"/>
    </xf>
    <xf numFmtId="0" fontId="25" fillId="7" borderId="38" xfId="0" applyFont="1" applyFill="1" applyBorder="1" applyAlignment="1">
      <alignment horizontal="center" vertical="center"/>
    </xf>
    <xf numFmtId="0" fontId="25" fillId="7" borderId="50" xfId="0" applyFont="1" applyFill="1" applyBorder="1" applyAlignment="1">
      <alignment horizontal="center" vertical="center"/>
    </xf>
    <xf numFmtId="0" fontId="25" fillId="7" borderId="39" xfId="0" applyFont="1" applyFill="1" applyBorder="1" applyAlignment="1">
      <alignment horizontal="center" vertical="center"/>
    </xf>
    <xf numFmtId="0" fontId="28" fillId="7" borderId="36" xfId="0" applyFont="1" applyFill="1" applyBorder="1" applyAlignment="1" applyProtection="1">
      <alignment horizontal="center" vertical="center" wrapText="1"/>
      <protection hidden="1"/>
    </xf>
    <xf numFmtId="0" fontId="28" fillId="7" borderId="51" xfId="0" applyFont="1" applyFill="1" applyBorder="1" applyAlignment="1" applyProtection="1">
      <alignment horizontal="center" vertical="center" wrapText="1"/>
      <protection hidden="1"/>
    </xf>
    <xf numFmtId="0" fontId="28" fillId="7" borderId="37" xfId="0" applyFont="1" applyFill="1" applyBorder="1" applyAlignment="1" applyProtection="1">
      <alignment horizontal="center" vertical="center" wrapText="1"/>
      <protection hidden="1"/>
    </xf>
    <xf numFmtId="0" fontId="28" fillId="7" borderId="38" xfId="0" applyFont="1" applyFill="1" applyBorder="1" applyAlignment="1" applyProtection="1">
      <alignment horizontal="center" vertical="center" wrapText="1"/>
      <protection hidden="1"/>
    </xf>
    <xf numFmtId="0" fontId="28" fillId="7" borderId="50" xfId="0" applyFont="1" applyFill="1" applyBorder="1" applyAlignment="1" applyProtection="1">
      <alignment horizontal="center" vertical="center" wrapText="1"/>
      <protection hidden="1"/>
    </xf>
    <xf numFmtId="0" fontId="28" fillId="7" borderId="39" xfId="0" applyFont="1" applyFill="1" applyBorder="1" applyAlignment="1" applyProtection="1">
      <alignment horizontal="center" vertical="center" wrapText="1"/>
      <protection hidden="1"/>
    </xf>
    <xf numFmtId="0" fontId="25" fillId="7" borderId="36" xfId="0" applyFont="1" applyFill="1" applyBorder="1" applyAlignment="1" applyProtection="1">
      <alignment horizontal="center" vertical="center" wrapText="1"/>
      <protection locked="0" hidden="1"/>
    </xf>
    <xf numFmtId="0" fontId="25" fillId="7" borderId="37" xfId="0" applyFont="1" applyFill="1" applyBorder="1" applyAlignment="1" applyProtection="1">
      <alignment horizontal="center" vertical="center" wrapText="1"/>
      <protection locked="0" hidden="1"/>
    </xf>
    <xf numFmtId="0" fontId="25" fillId="7" borderId="38" xfId="0" applyFont="1" applyFill="1" applyBorder="1" applyAlignment="1" applyProtection="1">
      <alignment horizontal="center" vertical="center" wrapText="1"/>
      <protection locked="0" hidden="1"/>
    </xf>
    <xf numFmtId="0" fontId="25" fillId="7" borderId="39" xfId="0" applyFont="1" applyFill="1" applyBorder="1" applyAlignment="1" applyProtection="1">
      <alignment horizontal="center" vertical="center" wrapText="1"/>
      <protection locked="0" hidden="1"/>
    </xf>
    <xf numFmtId="0" fontId="32" fillId="7" borderId="46" xfId="0" applyFont="1" applyFill="1" applyBorder="1" applyAlignment="1" applyProtection="1">
      <alignment horizontal="center" vertical="center"/>
      <protection locked="0" hidden="1"/>
    </xf>
    <xf numFmtId="0" fontId="25" fillId="7" borderId="1" xfId="0" applyFont="1" applyFill="1" applyBorder="1" applyAlignment="1" applyProtection="1">
      <alignment horizontal="center" vertical="center" wrapText="1"/>
      <protection locked="0" hidden="1"/>
    </xf>
    <xf numFmtId="0" fontId="10" fillId="7" borderId="47" xfId="0" applyFont="1" applyFill="1" applyBorder="1" applyAlignment="1" applyProtection="1">
      <alignment horizontal="center" vertical="center"/>
      <protection locked="0" hidden="1"/>
    </xf>
    <xf numFmtId="0" fontId="10" fillId="7" borderId="42" xfId="0" applyFont="1" applyFill="1" applyBorder="1" applyAlignment="1" applyProtection="1">
      <alignment horizontal="center" vertical="center"/>
      <protection locked="0" hidden="1"/>
    </xf>
    <xf numFmtId="0" fontId="10" fillId="7" borderId="14" xfId="0" applyFont="1" applyFill="1" applyBorder="1" applyAlignment="1" applyProtection="1">
      <alignment horizontal="center" vertical="center"/>
      <protection locked="0" hidden="1"/>
    </xf>
    <xf numFmtId="0" fontId="23" fillId="7" borderId="0" xfId="0" applyFont="1" applyFill="1" applyAlignment="1">
      <alignment vertical="center" shrinkToFit="1"/>
    </xf>
    <xf numFmtId="0" fontId="26" fillId="7" borderId="50" xfId="0" applyFont="1" applyFill="1" applyBorder="1" applyAlignment="1" applyProtection="1">
      <alignment vertical="center"/>
      <protection locked="0"/>
    </xf>
    <xf numFmtId="0" fontId="25" fillId="7" borderId="50" xfId="0" applyFont="1" applyFill="1" applyBorder="1" applyAlignment="1">
      <alignment vertical="center"/>
    </xf>
    <xf numFmtId="0" fontId="25" fillId="7" borderId="40" xfId="0" applyFont="1" applyFill="1" applyBorder="1" applyAlignment="1">
      <alignment vertical="center"/>
    </xf>
    <xf numFmtId="0" fontId="26" fillId="7" borderId="40" xfId="0" applyFont="1" applyFill="1" applyBorder="1" applyAlignment="1" applyProtection="1">
      <alignment vertical="center"/>
      <protection locked="0"/>
    </xf>
    <xf numFmtId="0" fontId="20" fillId="7" borderId="40" xfId="0" applyFont="1" applyFill="1" applyBorder="1" applyAlignment="1">
      <alignment vertical="center"/>
    </xf>
    <xf numFmtId="0" fontId="20" fillId="7" borderId="40" xfId="0" applyFont="1" applyFill="1" applyBorder="1" applyAlignment="1" applyProtection="1">
      <alignment vertical="center"/>
      <protection locked="0"/>
    </xf>
    <xf numFmtId="0" fontId="32" fillId="7" borderId="41" xfId="0" applyFont="1" applyFill="1" applyBorder="1" applyProtection="1">
      <alignment vertical="center"/>
      <protection locked="0"/>
    </xf>
    <xf numFmtId="0" fontId="20" fillId="7" borderId="42" xfId="0" applyFont="1" applyFill="1" applyBorder="1" applyAlignment="1" applyProtection="1">
      <alignment vertical="center"/>
      <protection locked="0"/>
    </xf>
    <xf numFmtId="0" fontId="28" fillId="7" borderId="43" xfId="0" applyFont="1" applyFill="1" applyBorder="1" applyAlignment="1" applyProtection="1">
      <alignment horizontal="center" vertical="center"/>
      <protection locked="0" hidden="1"/>
    </xf>
    <xf numFmtId="0" fontId="28" fillId="7" borderId="40" xfId="0" applyFont="1" applyFill="1" applyBorder="1" applyAlignment="1" applyProtection="1">
      <alignment horizontal="center" vertical="center"/>
      <protection locked="0" hidden="1"/>
    </xf>
    <xf numFmtId="0" fontId="28" fillId="7" borderId="44" xfId="0" applyFont="1" applyFill="1" applyBorder="1" applyAlignment="1" applyProtection="1">
      <alignment horizontal="center" vertical="center"/>
      <protection locked="0" hidden="1"/>
    </xf>
    <xf numFmtId="0" fontId="26" fillId="7" borderId="40" xfId="0" applyFont="1" applyFill="1" applyBorder="1" applyProtection="1">
      <alignment vertical="center"/>
      <protection locked="0"/>
    </xf>
    <xf numFmtId="0" fontId="25" fillId="7" borderId="36" xfId="0" applyFont="1" applyFill="1" applyBorder="1" applyAlignment="1" applyProtection="1">
      <alignment horizontal="center" vertical="center" wrapText="1"/>
      <protection hidden="1"/>
    </xf>
    <xf numFmtId="0" fontId="25" fillId="7" borderId="37" xfId="0" applyFont="1" applyFill="1" applyBorder="1" applyAlignment="1" applyProtection="1">
      <alignment horizontal="center" vertical="center" wrapText="1"/>
      <protection hidden="1"/>
    </xf>
    <xf numFmtId="0" fontId="25" fillId="7" borderId="38" xfId="0" applyFont="1" applyFill="1" applyBorder="1" applyAlignment="1" applyProtection="1">
      <alignment horizontal="center" vertical="center" wrapText="1"/>
      <protection hidden="1"/>
    </xf>
    <xf numFmtId="0" fontId="25" fillId="7" borderId="39" xfId="0" applyFont="1" applyFill="1" applyBorder="1" applyAlignment="1" applyProtection="1">
      <alignment horizontal="center" vertical="center" wrapText="1"/>
      <protection hidden="1"/>
    </xf>
    <xf numFmtId="0" fontId="25" fillId="7" borderId="1" xfId="0" applyFont="1" applyFill="1" applyBorder="1" applyAlignment="1" applyProtection="1">
      <alignment horizontal="center" vertical="center" wrapText="1"/>
      <protection hidden="1"/>
    </xf>
    <xf numFmtId="0" fontId="25" fillId="7" borderId="1" xfId="0" applyFont="1" applyFill="1" applyBorder="1" applyAlignment="1" applyProtection="1">
      <alignment horizontal="center" vertical="center"/>
      <protection hidden="1"/>
    </xf>
    <xf numFmtId="0" fontId="20" fillId="7" borderId="0" xfId="0" applyFont="1" applyFill="1" applyAlignment="1">
      <alignment vertical="center" shrinkToFit="1"/>
    </xf>
    <xf numFmtId="0" fontId="32" fillId="7" borderId="0" xfId="0" applyFont="1" applyFill="1" applyAlignment="1">
      <alignment vertical="center" shrinkToFit="1"/>
    </xf>
    <xf numFmtId="0" fontId="22" fillId="7" borderId="0" xfId="1" applyFont="1" applyFill="1" applyAlignment="1" applyProtection="1">
      <alignment vertical="center" shrinkToFit="1"/>
    </xf>
    <xf numFmtId="0" fontId="21" fillId="7" borderId="0" xfId="0" applyFont="1" applyFill="1" applyAlignment="1" applyProtection="1">
      <alignment horizontal="center" vertical="center"/>
      <protection hidden="1"/>
    </xf>
    <xf numFmtId="0" fontId="33" fillId="7" borderId="0" xfId="0" applyFont="1" applyFill="1" applyAlignment="1">
      <alignment vertical="center" shrinkToFit="1"/>
    </xf>
    <xf numFmtId="0" fontId="34" fillId="7" borderId="0" xfId="0" applyFont="1" applyFill="1" applyAlignment="1">
      <alignment vertical="center" shrinkToFit="1"/>
    </xf>
    <xf numFmtId="0" fontId="20" fillId="7" borderId="41" xfId="0" applyFont="1" applyFill="1" applyBorder="1" applyAlignment="1">
      <alignment horizontal="right" vertical="center"/>
    </xf>
    <xf numFmtId="0" fontId="9" fillId="0" borderId="0" xfId="0" applyFont="1" applyBorder="1">
      <alignment vertical="center"/>
    </xf>
    <xf numFmtId="0" fontId="3" fillId="0" borderId="52" xfId="0" applyFont="1" applyBorder="1" applyAlignment="1">
      <alignment horizontal="center" vertical="center"/>
    </xf>
    <xf numFmtId="0" fontId="3" fillId="0" borderId="2" xfId="0" applyFont="1" applyBorder="1" applyAlignment="1">
      <alignment horizontal="center" vertical="center"/>
    </xf>
    <xf numFmtId="0" fontId="3" fillId="0" borderId="5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6" xfId="0"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center" vertical="center"/>
    </xf>
    <xf numFmtId="0" fontId="0" fillId="0" borderId="54" xfId="0" applyBorder="1" applyAlignment="1">
      <alignment horizontal="center" vertical="center"/>
    </xf>
    <xf numFmtId="0" fontId="14" fillId="5" borderId="0" xfId="3" applyFont="1" applyFill="1" applyAlignment="1">
      <alignment horizontal="right" vertical="top" textRotation="255" shrinkToFit="1"/>
    </xf>
    <xf numFmtId="0" fontId="15" fillId="5" borderId="0" xfId="3" applyFont="1" applyFill="1" applyAlignment="1">
      <alignment horizontal="center" textRotation="255" shrinkToFit="1"/>
    </xf>
    <xf numFmtId="188" fontId="15" fillId="0" borderId="0" xfId="3" applyNumberFormat="1" applyFont="1" applyFill="1" applyAlignment="1">
      <alignment horizontal="right" textRotation="255"/>
    </xf>
  </cellXfs>
  <cellStyles count="4">
    <cellStyle name="ハイパーリンク" xfId="1" builtinId="8"/>
    <cellStyle name="標準" xfId="0" builtinId="0"/>
    <cellStyle name="標準_H15計画案　 競技審判部" xfId="2"/>
    <cellStyle name="標準_hagaki-kojin" xfId="3"/>
  </cellStyles>
  <dxfs count="2">
    <dxf>
      <font>
        <b/>
        <i val="0"/>
        <condense val="0"/>
        <extend val="0"/>
        <color indexed="13"/>
      </font>
      <fill>
        <patternFill>
          <bgColor indexed="10"/>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50146</xdr:colOff>
      <xdr:row>17</xdr:row>
      <xdr:rowOff>151839</xdr:rowOff>
    </xdr:from>
    <xdr:to>
      <xdr:col>7</xdr:col>
      <xdr:colOff>213757</xdr:colOff>
      <xdr:row>20</xdr:row>
      <xdr:rowOff>82131</xdr:rowOff>
    </xdr:to>
    <xdr:sp macro="" textlink="">
      <xdr:nvSpPr>
        <xdr:cNvPr id="2049" name="AutoShape 1"/>
        <xdr:cNvSpPr>
          <a:spLocks noChangeArrowheads="1"/>
        </xdr:cNvSpPr>
      </xdr:nvSpPr>
      <xdr:spPr bwMode="auto">
        <a:xfrm>
          <a:off x="3383056" y="3130923"/>
          <a:ext cx="1573866" cy="440951"/>
        </a:xfrm>
        <a:prstGeom prst="wedgeRoundRectCallout">
          <a:avLst>
            <a:gd name="adj1" fmla="val -109613"/>
            <a:gd name="adj2" fmla="val -93502"/>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HG創英角ﾎﾟｯﾌﾟ体"/>
              <a:ea typeface="HG創英角ﾎﾟｯﾌﾟ体"/>
            </a:rPr>
            <a:t>参加費を変更する場合はここを変更</a:t>
          </a:r>
        </a:p>
      </xdr:txBody>
    </xdr:sp>
    <xdr:clientData/>
  </xdr:twoCellAnchor>
  <xdr:twoCellAnchor>
    <xdr:from>
      <xdr:col>5</xdr:col>
      <xdr:colOff>785813</xdr:colOff>
      <xdr:row>0</xdr:row>
      <xdr:rowOff>142875</xdr:rowOff>
    </xdr:from>
    <xdr:to>
      <xdr:col>6</xdr:col>
      <xdr:colOff>895336</xdr:colOff>
      <xdr:row>1</xdr:row>
      <xdr:rowOff>247671</xdr:rowOff>
    </xdr:to>
    <xdr:sp macro="" textlink="">
      <xdr:nvSpPr>
        <xdr:cNvPr id="2050" name="AutoShape 2"/>
        <xdr:cNvSpPr>
          <a:spLocks noChangeArrowheads="1"/>
        </xdr:cNvSpPr>
      </xdr:nvSpPr>
      <xdr:spPr bwMode="auto">
        <a:xfrm>
          <a:off x="3324225" y="152400"/>
          <a:ext cx="962025" cy="266700"/>
        </a:xfrm>
        <a:prstGeom prst="wedgeRoundRectCallout">
          <a:avLst>
            <a:gd name="adj1" fmla="val -44060"/>
            <a:gd name="adj2" fmla="val 146431"/>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FF"/>
              </a:solidFill>
              <a:latin typeface="HG創英角ﾎﾟｯﾌﾟ体"/>
              <a:ea typeface="HG創英角ﾎﾟｯﾌﾟ体"/>
            </a:rPr>
            <a:t>年度を記入</a:t>
          </a:r>
        </a:p>
      </xdr:txBody>
    </xdr:sp>
    <xdr:clientData/>
  </xdr:twoCellAnchor>
  <xdr:twoCellAnchor>
    <xdr:from>
      <xdr:col>6</xdr:col>
      <xdr:colOff>652462</xdr:colOff>
      <xdr:row>11</xdr:row>
      <xdr:rowOff>123825</xdr:rowOff>
    </xdr:from>
    <xdr:to>
      <xdr:col>7</xdr:col>
      <xdr:colOff>238056</xdr:colOff>
      <xdr:row>13</xdr:row>
      <xdr:rowOff>52336</xdr:rowOff>
    </xdr:to>
    <xdr:sp macro="" textlink="">
      <xdr:nvSpPr>
        <xdr:cNvPr id="2051" name="AutoShape 3"/>
        <xdr:cNvSpPr>
          <a:spLocks noChangeArrowheads="1"/>
        </xdr:cNvSpPr>
      </xdr:nvSpPr>
      <xdr:spPr bwMode="auto">
        <a:xfrm>
          <a:off x="4029075" y="2105025"/>
          <a:ext cx="962025" cy="276225"/>
        </a:xfrm>
        <a:prstGeom prst="wedgeRoundRectCallout">
          <a:avLst>
            <a:gd name="adj1" fmla="val 42079"/>
            <a:gd name="adj2" fmla="val -150000"/>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FF"/>
              </a:solidFill>
              <a:latin typeface="HG創英角ﾎﾟｯﾌﾟ体"/>
              <a:ea typeface="HG創英角ﾎﾟｯﾌﾟ体"/>
            </a:rPr>
            <a:t>日付を記入</a:t>
          </a:r>
        </a:p>
      </xdr:txBody>
    </xdr:sp>
    <xdr:clientData/>
  </xdr:twoCellAnchor>
  <xdr:twoCellAnchor>
    <xdr:from>
      <xdr:col>6</xdr:col>
      <xdr:colOff>633412</xdr:colOff>
      <xdr:row>31</xdr:row>
      <xdr:rowOff>42862</xdr:rowOff>
    </xdr:from>
    <xdr:to>
      <xdr:col>9</xdr:col>
      <xdr:colOff>319087</xdr:colOff>
      <xdr:row>32</xdr:row>
      <xdr:rowOff>142864</xdr:rowOff>
    </xdr:to>
    <xdr:sp macro="" textlink="">
      <xdr:nvSpPr>
        <xdr:cNvPr id="2053" name="AutoShape 5"/>
        <xdr:cNvSpPr>
          <a:spLocks noChangeArrowheads="1"/>
        </xdr:cNvSpPr>
      </xdr:nvSpPr>
      <xdr:spPr bwMode="auto">
        <a:xfrm>
          <a:off x="4010025" y="5495925"/>
          <a:ext cx="3324225" cy="276225"/>
        </a:xfrm>
        <a:prstGeom prst="wedgeRoundRectCallout">
          <a:avLst>
            <a:gd name="adj1" fmla="val 43694"/>
            <a:gd name="adj2" fmla="val 167241"/>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FF"/>
              </a:solidFill>
              <a:latin typeface="HG創英角ﾎﾟｯﾌﾟ体"/>
              <a:ea typeface="HG創英角ﾎﾟｯﾌﾟ体"/>
            </a:rPr>
            <a:t>大会の種目を上記の申込書リストにコピーする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solidFill>
            <a:schemeClr val="tx1"/>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bina.badminton@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G37"/>
  <sheetViews>
    <sheetView showGridLines="0" tabSelected="1" zoomScaleNormal="100" workbookViewId="0">
      <selection activeCell="B2" sqref="B2:S2"/>
    </sheetView>
  </sheetViews>
  <sheetFormatPr defaultColWidth="9" defaultRowHeight="12.75" x14ac:dyDescent="0.25"/>
  <cols>
    <col min="1" max="1" width="2.73046875" style="73" customWidth="1"/>
    <col min="2" max="20" width="2.59765625" style="73" customWidth="1"/>
    <col min="21" max="21" width="2.46484375" style="73" customWidth="1"/>
    <col min="22" max="30" width="2.59765625" style="73" customWidth="1"/>
    <col min="31" max="31" width="4.46484375" style="73" customWidth="1"/>
    <col min="32" max="32" width="4.265625" style="73" customWidth="1"/>
    <col min="33" max="33" width="8.59765625" style="73" customWidth="1"/>
    <col min="34" max="16384" width="9" style="73"/>
  </cols>
  <sheetData>
    <row r="1" spans="1:33" x14ac:dyDescent="0.25">
      <c r="A1" s="72"/>
      <c r="B1" s="147" t="s">
        <v>235</v>
      </c>
      <c r="C1" s="148"/>
      <c r="D1" s="148"/>
      <c r="E1" s="148"/>
      <c r="F1" s="148"/>
      <c r="G1" s="148"/>
      <c r="H1" s="148"/>
      <c r="I1" s="148"/>
      <c r="J1" s="148"/>
      <c r="K1" s="148"/>
      <c r="L1" s="148"/>
      <c r="M1" s="148"/>
      <c r="N1" s="148"/>
      <c r="O1" s="148"/>
      <c r="P1" s="148"/>
      <c r="Q1" s="148"/>
      <c r="R1" s="148"/>
      <c r="S1" s="148"/>
      <c r="T1" s="150" t="str">
        <f>IF(COUNTA(E5,E6,H7,R7,Y6,H8,V8,V9)=8,"","入力されていません！！")</f>
        <v>入力されていません！！</v>
      </c>
      <c r="U1" s="150"/>
      <c r="V1" s="150"/>
      <c r="W1" s="150"/>
      <c r="X1" s="150"/>
      <c r="Y1" s="150"/>
      <c r="Z1" s="150"/>
      <c r="AA1" s="150"/>
      <c r="AB1" s="150"/>
      <c r="AC1" s="150"/>
      <c r="AD1" s="150"/>
      <c r="AE1" s="150"/>
      <c r="AF1" s="150"/>
    </row>
    <row r="2" spans="1:33" ht="16.149999999999999" x14ac:dyDescent="0.25">
      <c r="A2" s="72"/>
      <c r="B2" s="151" t="s">
        <v>234</v>
      </c>
      <c r="C2" s="152"/>
      <c r="D2" s="152"/>
      <c r="E2" s="152"/>
      <c r="F2" s="152"/>
      <c r="G2" s="152"/>
      <c r="H2" s="152"/>
      <c r="I2" s="152"/>
      <c r="J2" s="152"/>
      <c r="K2" s="152"/>
      <c r="L2" s="152"/>
      <c r="M2" s="152"/>
      <c r="N2" s="152"/>
      <c r="O2" s="152"/>
      <c r="P2" s="152"/>
      <c r="Q2" s="152"/>
      <c r="R2" s="152"/>
      <c r="S2" s="152"/>
      <c r="T2" s="150"/>
      <c r="U2" s="150"/>
      <c r="V2" s="150"/>
      <c r="W2" s="150"/>
      <c r="X2" s="150"/>
      <c r="Y2" s="150"/>
      <c r="Z2" s="150"/>
      <c r="AA2" s="150"/>
      <c r="AB2" s="150"/>
      <c r="AC2" s="150"/>
      <c r="AD2" s="150"/>
      <c r="AE2" s="150"/>
      <c r="AF2" s="150"/>
    </row>
    <row r="3" spans="1:33" x14ac:dyDescent="0.25">
      <c r="A3" s="72"/>
      <c r="B3" s="147" t="s">
        <v>82</v>
      </c>
      <c r="C3" s="147"/>
      <c r="D3" s="147"/>
      <c r="E3" s="147"/>
      <c r="F3" s="147"/>
      <c r="G3" s="147"/>
      <c r="H3" s="147"/>
      <c r="I3" s="147"/>
      <c r="J3" s="147"/>
      <c r="K3" s="147"/>
      <c r="L3" s="147"/>
      <c r="M3" s="147"/>
      <c r="N3" s="147"/>
      <c r="O3" s="147" t="s">
        <v>84</v>
      </c>
      <c r="P3" s="147"/>
      <c r="Q3" s="147"/>
      <c r="R3" s="147"/>
      <c r="S3" s="147"/>
      <c r="T3" s="147"/>
      <c r="U3" s="147"/>
      <c r="V3" s="147"/>
      <c r="W3" s="147"/>
      <c r="X3" s="147"/>
      <c r="Y3" s="149" t="s">
        <v>83</v>
      </c>
      <c r="Z3" s="148"/>
      <c r="AA3" s="148"/>
      <c r="AB3" s="148"/>
      <c r="AC3" s="148"/>
      <c r="AD3" s="148"/>
      <c r="AE3" s="148"/>
      <c r="AF3" s="148"/>
      <c r="AG3" s="74"/>
    </row>
    <row r="4" spans="1:33" x14ac:dyDescent="0.25">
      <c r="A4" s="72"/>
      <c r="B4" s="128" t="s">
        <v>231</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75"/>
    </row>
    <row r="5" spans="1:33" ht="20.100000000000001" customHeight="1" x14ac:dyDescent="0.25">
      <c r="A5" s="72"/>
      <c r="B5" s="130" t="s">
        <v>26</v>
      </c>
      <c r="C5" s="130"/>
      <c r="D5" s="130"/>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row>
    <row r="6" spans="1:33" ht="20.100000000000001" customHeight="1" x14ac:dyDescent="0.25">
      <c r="A6" s="72"/>
      <c r="B6" s="131" t="s">
        <v>27</v>
      </c>
      <c r="C6" s="131"/>
      <c r="D6" s="131"/>
      <c r="E6" s="132"/>
      <c r="F6" s="132"/>
      <c r="G6" s="132"/>
      <c r="H6" s="132"/>
      <c r="I6" s="132"/>
      <c r="J6" s="132"/>
      <c r="K6" s="132"/>
      <c r="L6" s="132"/>
      <c r="M6" s="132"/>
      <c r="N6" s="132"/>
      <c r="O6" s="132"/>
      <c r="P6" s="132"/>
      <c r="Q6" s="132"/>
      <c r="R6" s="132"/>
      <c r="S6" s="132"/>
      <c r="T6" s="132"/>
      <c r="U6" s="133" t="s">
        <v>2</v>
      </c>
      <c r="V6" s="133"/>
      <c r="W6" s="133"/>
      <c r="X6" s="133"/>
      <c r="Y6" s="132"/>
      <c r="Z6" s="132"/>
      <c r="AA6" s="132"/>
      <c r="AB6" s="132"/>
      <c r="AC6" s="132"/>
      <c r="AD6" s="132"/>
      <c r="AE6" s="132"/>
      <c r="AF6" s="132"/>
    </row>
    <row r="7" spans="1:33" ht="20.100000000000001" customHeight="1" x14ac:dyDescent="0.25">
      <c r="A7" s="72"/>
      <c r="B7" s="133" t="s">
        <v>3</v>
      </c>
      <c r="C7" s="133"/>
      <c r="D7" s="133"/>
      <c r="E7" s="133" t="s">
        <v>4</v>
      </c>
      <c r="F7" s="133"/>
      <c r="G7" s="133"/>
      <c r="H7" s="140"/>
      <c r="I7" s="140"/>
      <c r="J7" s="140"/>
      <c r="K7" s="140"/>
      <c r="L7" s="140"/>
      <c r="M7" s="140"/>
      <c r="N7" s="140"/>
      <c r="O7" s="133" t="s">
        <v>28</v>
      </c>
      <c r="P7" s="133"/>
      <c r="Q7" s="133"/>
      <c r="R7" s="134"/>
      <c r="S7" s="134"/>
      <c r="T7" s="134"/>
      <c r="U7" s="134"/>
      <c r="V7" s="134"/>
      <c r="W7" s="134"/>
      <c r="X7" s="134"/>
      <c r="Y7" s="134"/>
      <c r="Z7" s="134"/>
      <c r="AA7" s="134"/>
      <c r="AB7" s="134"/>
      <c r="AC7" s="134"/>
      <c r="AD7" s="134"/>
      <c r="AE7" s="134"/>
      <c r="AF7" s="134"/>
    </row>
    <row r="8" spans="1:33" x14ac:dyDescent="0.25">
      <c r="A8" s="72"/>
      <c r="B8" s="83" t="s">
        <v>5</v>
      </c>
      <c r="C8" s="83"/>
      <c r="D8" s="83"/>
      <c r="E8" s="83"/>
      <c r="F8" s="83"/>
      <c r="G8" s="83"/>
      <c r="H8" s="85"/>
      <c r="I8" s="85"/>
      <c r="J8" s="85"/>
      <c r="K8" s="85"/>
      <c r="L8" s="85"/>
      <c r="M8" s="85"/>
      <c r="N8" s="85"/>
      <c r="O8" s="85"/>
      <c r="P8" s="85"/>
      <c r="Q8" s="82" t="s">
        <v>80</v>
      </c>
      <c r="R8" s="82"/>
      <c r="S8" s="82"/>
      <c r="T8" s="82"/>
      <c r="U8" s="82"/>
      <c r="V8" s="136"/>
      <c r="W8" s="136"/>
      <c r="X8" s="136"/>
      <c r="Y8" s="136"/>
      <c r="Z8" s="136"/>
      <c r="AA8" s="136"/>
      <c r="AB8" s="136"/>
      <c r="AC8" s="136"/>
      <c r="AD8" s="136"/>
      <c r="AE8" s="136"/>
      <c r="AF8" s="136"/>
    </row>
    <row r="9" spans="1:33" ht="20.100000000000001" customHeight="1" x14ac:dyDescent="0.25">
      <c r="A9" s="72"/>
      <c r="B9" s="84"/>
      <c r="C9" s="84"/>
      <c r="D9" s="84"/>
      <c r="E9" s="84"/>
      <c r="F9" s="84"/>
      <c r="G9" s="84"/>
      <c r="H9" s="86"/>
      <c r="I9" s="86"/>
      <c r="J9" s="86"/>
      <c r="K9" s="86"/>
      <c r="L9" s="86"/>
      <c r="M9" s="86"/>
      <c r="N9" s="86"/>
      <c r="O9" s="86"/>
      <c r="P9" s="86"/>
      <c r="Q9" s="153" t="s">
        <v>10</v>
      </c>
      <c r="R9" s="153"/>
      <c r="S9" s="153"/>
      <c r="T9" s="153"/>
      <c r="U9" s="153"/>
      <c r="V9" s="135"/>
      <c r="W9" s="135"/>
      <c r="X9" s="135"/>
      <c r="Y9" s="135"/>
      <c r="Z9" s="135"/>
      <c r="AA9" s="135"/>
      <c r="AB9" s="135"/>
      <c r="AC9" s="135"/>
      <c r="AD9" s="135"/>
      <c r="AE9" s="135"/>
      <c r="AF9" s="135"/>
    </row>
    <row r="10" spans="1:33" ht="7.5" customHeight="1" x14ac:dyDescent="0.25">
      <c r="A10" s="72"/>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3" ht="30.75" customHeight="1" x14ac:dyDescent="0.25">
      <c r="A11" s="72"/>
      <c r="B11" s="89" t="s">
        <v>167</v>
      </c>
      <c r="C11" s="90"/>
      <c r="D11" s="90"/>
      <c r="E11" s="90"/>
      <c r="F11" s="90"/>
      <c r="G11" s="90"/>
      <c r="H11" s="90"/>
      <c r="I11" s="90"/>
      <c r="J11" s="90"/>
      <c r="K11" s="90"/>
      <c r="L11" s="91"/>
      <c r="M11" s="137"/>
      <c r="N11" s="138"/>
      <c r="O11" s="138"/>
      <c r="P11" s="138"/>
      <c r="Q11" s="138"/>
      <c r="R11" s="138"/>
      <c r="S11" s="138"/>
      <c r="T11" s="138"/>
      <c r="U11" s="138"/>
      <c r="V11" s="138"/>
      <c r="W11" s="138"/>
      <c r="X11" s="138"/>
      <c r="Y11" s="138"/>
      <c r="Z11" s="138"/>
      <c r="AA11" s="138"/>
      <c r="AB11" s="138"/>
      <c r="AC11" s="138"/>
      <c r="AD11" s="138"/>
      <c r="AE11" s="138"/>
      <c r="AF11" s="139"/>
    </row>
    <row r="12" spans="1:33" ht="16.5" customHeight="1" x14ac:dyDescent="0.25">
      <c r="A12" s="72"/>
      <c r="B12" s="95" t="s">
        <v>166</v>
      </c>
      <c r="C12" s="96"/>
      <c r="D12" s="96"/>
      <c r="E12" s="96"/>
      <c r="F12" s="96"/>
      <c r="G12" s="96"/>
      <c r="H12" s="96"/>
      <c r="I12" s="99" t="s">
        <v>119</v>
      </c>
      <c r="J12" s="100"/>
      <c r="K12" s="100"/>
      <c r="L12" s="101"/>
      <c r="M12" s="125"/>
      <c r="N12" s="126"/>
      <c r="O12" s="126"/>
      <c r="P12" s="126"/>
      <c r="Q12" s="126"/>
      <c r="R12" s="126"/>
      <c r="S12" s="126"/>
      <c r="T12" s="126"/>
      <c r="U12" s="126"/>
      <c r="V12" s="126"/>
      <c r="W12" s="126"/>
      <c r="X12" s="126"/>
      <c r="Y12" s="126"/>
      <c r="Z12" s="126"/>
      <c r="AA12" s="126"/>
      <c r="AB12" s="126"/>
      <c r="AC12" s="126"/>
      <c r="AD12" s="126"/>
      <c r="AE12" s="126"/>
      <c r="AF12" s="127"/>
    </row>
    <row r="13" spans="1:33" ht="33" customHeight="1" x14ac:dyDescent="0.25">
      <c r="A13" s="72"/>
      <c r="B13" s="97"/>
      <c r="C13" s="98"/>
      <c r="D13" s="98"/>
      <c r="E13" s="98"/>
      <c r="F13" s="98"/>
      <c r="G13" s="98"/>
      <c r="H13" s="98"/>
      <c r="I13" s="92" t="s">
        <v>166</v>
      </c>
      <c r="J13" s="93"/>
      <c r="K13" s="93"/>
      <c r="L13" s="94"/>
      <c r="M13" s="102"/>
      <c r="N13" s="103"/>
      <c r="O13" s="103"/>
      <c r="P13" s="103"/>
      <c r="Q13" s="103"/>
      <c r="R13" s="103"/>
      <c r="S13" s="103"/>
      <c r="T13" s="103"/>
      <c r="U13" s="103"/>
      <c r="V13" s="103"/>
      <c r="W13" s="103"/>
      <c r="X13" s="103"/>
      <c r="Y13" s="103"/>
      <c r="Z13" s="103"/>
      <c r="AA13" s="103"/>
      <c r="AB13" s="103"/>
      <c r="AC13" s="103"/>
      <c r="AD13" s="103"/>
      <c r="AE13" s="103"/>
      <c r="AF13" s="104"/>
    </row>
    <row r="14" spans="1:33" ht="16.5" customHeight="1" x14ac:dyDescent="0.25">
      <c r="A14" s="72"/>
      <c r="B14" s="113" t="s">
        <v>232</v>
      </c>
      <c r="C14" s="114"/>
      <c r="D14" s="114"/>
      <c r="E14" s="114"/>
      <c r="F14" s="114"/>
      <c r="G14" s="114"/>
      <c r="H14" s="115"/>
      <c r="I14" s="99" t="s">
        <v>119</v>
      </c>
      <c r="J14" s="100"/>
      <c r="K14" s="100"/>
      <c r="L14" s="101"/>
      <c r="M14" s="126"/>
      <c r="N14" s="126"/>
      <c r="O14" s="126"/>
      <c r="P14" s="126"/>
      <c r="Q14" s="126"/>
      <c r="R14" s="126"/>
      <c r="S14" s="126"/>
      <c r="T14" s="126"/>
      <c r="U14" s="126"/>
      <c r="V14" s="126"/>
      <c r="W14" s="126"/>
      <c r="X14" s="126"/>
      <c r="Y14" s="126"/>
      <c r="Z14" s="126"/>
      <c r="AA14" s="126"/>
      <c r="AB14" s="126"/>
      <c r="AC14" s="126"/>
      <c r="AD14" s="126"/>
      <c r="AE14" s="126"/>
      <c r="AF14" s="127"/>
    </row>
    <row r="15" spans="1:33" ht="39.950000000000003" customHeight="1" x14ac:dyDescent="0.25">
      <c r="A15" s="72"/>
      <c r="B15" s="116"/>
      <c r="C15" s="117"/>
      <c r="D15" s="117"/>
      <c r="E15" s="117"/>
      <c r="F15" s="117"/>
      <c r="G15" s="117"/>
      <c r="H15" s="118"/>
      <c r="I15" s="92" t="s">
        <v>220</v>
      </c>
      <c r="J15" s="93"/>
      <c r="K15" s="93"/>
      <c r="L15" s="94"/>
      <c r="M15" s="103"/>
      <c r="N15" s="103"/>
      <c r="O15" s="103"/>
      <c r="P15" s="103"/>
      <c r="Q15" s="103"/>
      <c r="R15" s="103"/>
      <c r="S15" s="103"/>
      <c r="T15" s="103"/>
      <c r="U15" s="103"/>
      <c r="V15" s="103"/>
      <c r="W15" s="103"/>
      <c r="X15" s="103"/>
      <c r="Y15" s="103"/>
      <c r="Z15" s="103"/>
      <c r="AA15" s="103"/>
      <c r="AB15" s="103"/>
      <c r="AC15" s="103"/>
      <c r="AD15" s="103"/>
      <c r="AE15" s="103"/>
      <c r="AF15" s="104"/>
    </row>
    <row r="16" spans="1:33" ht="7.5" customHeight="1" x14ac:dyDescent="0.25">
      <c r="A16" s="72"/>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row>
    <row r="17" spans="1:32" ht="14.25" x14ac:dyDescent="0.25">
      <c r="A17" s="72"/>
      <c r="B17" s="80" t="s">
        <v>168</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row>
    <row r="18" spans="1:32" x14ac:dyDescent="0.25">
      <c r="A18" s="72"/>
      <c r="B18" s="81" t="s">
        <v>233</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row>
    <row r="19" spans="1:32" ht="13.5" customHeight="1" x14ac:dyDescent="0.25">
      <c r="A19" s="72"/>
      <c r="B19" s="107"/>
      <c r="C19" s="108"/>
      <c r="D19" s="108"/>
      <c r="E19" s="108"/>
      <c r="F19" s="108"/>
      <c r="G19" s="108"/>
      <c r="H19" s="109"/>
      <c r="I19" s="88" t="s">
        <v>6</v>
      </c>
      <c r="J19" s="88"/>
      <c r="K19" s="88"/>
      <c r="L19" s="88"/>
      <c r="M19" s="88"/>
      <c r="N19" s="88"/>
      <c r="O19" s="88"/>
      <c r="P19" s="88"/>
      <c r="Q19" s="88"/>
      <c r="R19" s="88"/>
      <c r="S19" s="88"/>
      <c r="T19" s="88"/>
      <c r="U19" s="88"/>
      <c r="V19" s="88"/>
      <c r="W19" s="88"/>
      <c r="X19" s="88"/>
      <c r="Y19" s="88"/>
      <c r="Z19" s="88"/>
      <c r="AA19" s="88"/>
      <c r="AB19" s="145" t="s">
        <v>13</v>
      </c>
      <c r="AC19" s="146"/>
      <c r="AD19" s="146"/>
      <c r="AE19" s="141" t="s">
        <v>14</v>
      </c>
      <c r="AF19" s="142"/>
    </row>
    <row r="20" spans="1:32" x14ac:dyDescent="0.25">
      <c r="A20" s="72"/>
      <c r="B20" s="110"/>
      <c r="C20" s="111"/>
      <c r="D20" s="111"/>
      <c r="E20" s="111"/>
      <c r="F20" s="111"/>
      <c r="G20" s="111"/>
      <c r="H20" s="112"/>
      <c r="I20" s="87" t="s">
        <v>8</v>
      </c>
      <c r="J20" s="87"/>
      <c r="K20" s="87"/>
      <c r="L20" s="87"/>
      <c r="M20" s="87"/>
      <c r="N20" s="87"/>
      <c r="O20" s="87"/>
      <c r="P20" s="87"/>
      <c r="Q20" s="87"/>
      <c r="R20" s="87"/>
      <c r="S20" s="87"/>
      <c r="T20" s="87"/>
      <c r="U20" s="87"/>
      <c r="V20" s="87"/>
      <c r="W20" s="87"/>
      <c r="X20" s="87"/>
      <c r="Y20" s="87"/>
      <c r="Z20" s="87"/>
      <c r="AA20" s="87"/>
      <c r="AB20" s="146"/>
      <c r="AC20" s="146"/>
      <c r="AD20" s="146"/>
      <c r="AE20" s="143"/>
      <c r="AF20" s="144"/>
    </row>
    <row r="21" spans="1:32" ht="20.100000000000001" customHeight="1" x14ac:dyDescent="0.25">
      <c r="A21" s="72"/>
      <c r="B21" s="106" t="s">
        <v>212</v>
      </c>
      <c r="C21" s="106"/>
      <c r="D21" s="106"/>
      <c r="E21" s="106"/>
      <c r="F21" s="106"/>
      <c r="G21" s="106"/>
      <c r="H21" s="106"/>
      <c r="I21" s="105"/>
      <c r="J21" s="105"/>
      <c r="K21" s="105"/>
      <c r="L21" s="105"/>
      <c r="M21" s="105"/>
      <c r="N21" s="105"/>
      <c r="O21" s="105"/>
      <c r="P21" s="105"/>
      <c r="Q21" s="105"/>
      <c r="R21" s="105"/>
      <c r="S21" s="105"/>
      <c r="T21" s="105"/>
      <c r="U21" s="105"/>
      <c r="V21" s="105"/>
      <c r="W21" s="105"/>
      <c r="X21" s="105"/>
      <c r="Y21" s="105"/>
      <c r="Z21" s="105"/>
      <c r="AA21" s="105"/>
      <c r="AB21" s="124"/>
      <c r="AC21" s="124"/>
      <c r="AD21" s="124"/>
      <c r="AE21" s="119"/>
      <c r="AF21" s="120"/>
    </row>
    <row r="22" spans="1:32" ht="39.950000000000003" customHeight="1" x14ac:dyDescent="0.25">
      <c r="A22" s="72"/>
      <c r="B22" s="106"/>
      <c r="C22" s="106"/>
      <c r="D22" s="106"/>
      <c r="E22" s="106"/>
      <c r="F22" s="106"/>
      <c r="G22" s="106"/>
      <c r="H22" s="106"/>
      <c r="I22" s="123"/>
      <c r="J22" s="123"/>
      <c r="K22" s="123"/>
      <c r="L22" s="123"/>
      <c r="M22" s="123"/>
      <c r="N22" s="123"/>
      <c r="O22" s="123"/>
      <c r="P22" s="123"/>
      <c r="Q22" s="123"/>
      <c r="R22" s="123"/>
      <c r="S22" s="123"/>
      <c r="T22" s="123"/>
      <c r="U22" s="123"/>
      <c r="V22" s="123"/>
      <c r="W22" s="123"/>
      <c r="X22" s="123"/>
      <c r="Y22" s="123"/>
      <c r="Z22" s="123"/>
      <c r="AA22" s="123"/>
      <c r="AB22" s="124"/>
      <c r="AC22" s="124"/>
      <c r="AD22" s="124"/>
      <c r="AE22" s="121"/>
      <c r="AF22" s="122"/>
    </row>
    <row r="23" spans="1:32" ht="20.100000000000001" customHeight="1" x14ac:dyDescent="0.25">
      <c r="A23" s="72"/>
      <c r="B23" s="106" t="s">
        <v>213</v>
      </c>
      <c r="C23" s="106"/>
      <c r="D23" s="106"/>
      <c r="E23" s="106"/>
      <c r="F23" s="106"/>
      <c r="G23" s="106"/>
      <c r="H23" s="106"/>
      <c r="I23" s="105"/>
      <c r="J23" s="105"/>
      <c r="K23" s="105"/>
      <c r="L23" s="105"/>
      <c r="M23" s="105"/>
      <c r="N23" s="105"/>
      <c r="O23" s="105"/>
      <c r="P23" s="105"/>
      <c r="Q23" s="105"/>
      <c r="R23" s="105"/>
      <c r="S23" s="105"/>
      <c r="T23" s="105"/>
      <c r="U23" s="105"/>
      <c r="V23" s="105"/>
      <c r="W23" s="105"/>
      <c r="X23" s="105"/>
      <c r="Y23" s="105"/>
      <c r="Z23" s="105"/>
      <c r="AA23" s="105"/>
      <c r="AB23" s="124"/>
      <c r="AC23" s="124"/>
      <c r="AD23" s="124"/>
      <c r="AE23" s="119"/>
      <c r="AF23" s="120"/>
    </row>
    <row r="24" spans="1:32" ht="39.950000000000003" customHeight="1" x14ac:dyDescent="0.25">
      <c r="A24" s="72"/>
      <c r="B24" s="106"/>
      <c r="C24" s="106"/>
      <c r="D24" s="106"/>
      <c r="E24" s="106"/>
      <c r="F24" s="106"/>
      <c r="G24" s="106"/>
      <c r="H24" s="106"/>
      <c r="I24" s="123"/>
      <c r="J24" s="123"/>
      <c r="K24" s="123"/>
      <c r="L24" s="123"/>
      <c r="M24" s="123"/>
      <c r="N24" s="123"/>
      <c r="O24" s="123"/>
      <c r="P24" s="123"/>
      <c r="Q24" s="123"/>
      <c r="R24" s="123"/>
      <c r="S24" s="123"/>
      <c r="T24" s="123"/>
      <c r="U24" s="123"/>
      <c r="V24" s="123"/>
      <c r="W24" s="123"/>
      <c r="X24" s="123"/>
      <c r="Y24" s="123"/>
      <c r="Z24" s="123"/>
      <c r="AA24" s="123"/>
      <c r="AB24" s="124"/>
      <c r="AC24" s="124"/>
      <c r="AD24" s="124"/>
      <c r="AE24" s="121"/>
      <c r="AF24" s="122"/>
    </row>
    <row r="25" spans="1:32" ht="20.100000000000001" customHeight="1" x14ac:dyDescent="0.25">
      <c r="A25" s="72"/>
      <c r="B25" s="106" t="s">
        <v>214</v>
      </c>
      <c r="C25" s="106"/>
      <c r="D25" s="106"/>
      <c r="E25" s="106"/>
      <c r="F25" s="106"/>
      <c r="G25" s="106"/>
      <c r="H25" s="106"/>
      <c r="I25" s="105"/>
      <c r="J25" s="105"/>
      <c r="K25" s="105"/>
      <c r="L25" s="105"/>
      <c r="M25" s="105"/>
      <c r="N25" s="105"/>
      <c r="O25" s="105"/>
      <c r="P25" s="105"/>
      <c r="Q25" s="105"/>
      <c r="R25" s="105"/>
      <c r="S25" s="105"/>
      <c r="T25" s="105"/>
      <c r="U25" s="105"/>
      <c r="V25" s="105"/>
      <c r="W25" s="105"/>
      <c r="X25" s="105"/>
      <c r="Y25" s="105"/>
      <c r="Z25" s="105"/>
      <c r="AA25" s="105"/>
      <c r="AB25" s="124"/>
      <c r="AC25" s="124"/>
      <c r="AD25" s="124"/>
      <c r="AE25" s="119"/>
      <c r="AF25" s="120"/>
    </row>
    <row r="26" spans="1:32" ht="39.950000000000003" customHeight="1" x14ac:dyDescent="0.25">
      <c r="A26" s="72"/>
      <c r="B26" s="106"/>
      <c r="C26" s="106"/>
      <c r="D26" s="106"/>
      <c r="E26" s="106"/>
      <c r="F26" s="106"/>
      <c r="G26" s="106"/>
      <c r="H26" s="106"/>
      <c r="I26" s="123"/>
      <c r="J26" s="123"/>
      <c r="K26" s="123"/>
      <c r="L26" s="123"/>
      <c r="M26" s="123"/>
      <c r="N26" s="123"/>
      <c r="O26" s="123"/>
      <c r="P26" s="123"/>
      <c r="Q26" s="123"/>
      <c r="R26" s="123"/>
      <c r="S26" s="123"/>
      <c r="T26" s="123"/>
      <c r="U26" s="123"/>
      <c r="V26" s="123"/>
      <c r="W26" s="123"/>
      <c r="X26" s="123"/>
      <c r="Y26" s="123"/>
      <c r="Z26" s="123"/>
      <c r="AA26" s="123"/>
      <c r="AB26" s="124"/>
      <c r="AC26" s="124"/>
      <c r="AD26" s="124"/>
      <c r="AE26" s="121"/>
      <c r="AF26" s="122"/>
    </row>
    <row r="27" spans="1:32" ht="20.100000000000001" customHeight="1" x14ac:dyDescent="0.25">
      <c r="A27" s="72"/>
      <c r="B27" s="106" t="s">
        <v>215</v>
      </c>
      <c r="C27" s="106"/>
      <c r="D27" s="106"/>
      <c r="E27" s="106"/>
      <c r="F27" s="106"/>
      <c r="G27" s="106"/>
      <c r="H27" s="106"/>
      <c r="I27" s="105"/>
      <c r="J27" s="105"/>
      <c r="K27" s="105"/>
      <c r="L27" s="105"/>
      <c r="M27" s="105"/>
      <c r="N27" s="105"/>
      <c r="O27" s="105"/>
      <c r="P27" s="105"/>
      <c r="Q27" s="105"/>
      <c r="R27" s="105"/>
      <c r="S27" s="105"/>
      <c r="T27" s="105"/>
      <c r="U27" s="105"/>
      <c r="V27" s="105"/>
      <c r="W27" s="105"/>
      <c r="X27" s="105"/>
      <c r="Y27" s="105"/>
      <c r="Z27" s="105"/>
      <c r="AA27" s="105"/>
      <c r="AB27" s="124"/>
      <c r="AC27" s="124"/>
      <c r="AD27" s="124"/>
      <c r="AE27" s="119"/>
      <c r="AF27" s="120"/>
    </row>
    <row r="28" spans="1:32" ht="39.950000000000003" customHeight="1" x14ac:dyDescent="0.25">
      <c r="A28" s="72"/>
      <c r="B28" s="106"/>
      <c r="C28" s="106"/>
      <c r="D28" s="106"/>
      <c r="E28" s="106"/>
      <c r="F28" s="106"/>
      <c r="G28" s="106"/>
      <c r="H28" s="106"/>
      <c r="I28" s="123"/>
      <c r="J28" s="123"/>
      <c r="K28" s="123"/>
      <c r="L28" s="123"/>
      <c r="M28" s="123"/>
      <c r="N28" s="123"/>
      <c r="O28" s="123"/>
      <c r="P28" s="123"/>
      <c r="Q28" s="123"/>
      <c r="R28" s="123"/>
      <c r="S28" s="123"/>
      <c r="T28" s="123"/>
      <c r="U28" s="123"/>
      <c r="V28" s="123"/>
      <c r="W28" s="123"/>
      <c r="X28" s="123"/>
      <c r="Y28" s="123"/>
      <c r="Z28" s="123"/>
      <c r="AA28" s="123"/>
      <c r="AB28" s="124"/>
      <c r="AC28" s="124"/>
      <c r="AD28" s="124"/>
      <c r="AE28" s="121"/>
      <c r="AF28" s="122"/>
    </row>
    <row r="29" spans="1:32" ht="20.100000000000001" customHeight="1" x14ac:dyDescent="0.25">
      <c r="A29" s="72"/>
      <c r="B29" s="106" t="s">
        <v>216</v>
      </c>
      <c r="C29" s="106"/>
      <c r="D29" s="106"/>
      <c r="E29" s="106"/>
      <c r="F29" s="106"/>
      <c r="G29" s="106"/>
      <c r="H29" s="106"/>
      <c r="I29" s="105"/>
      <c r="J29" s="105"/>
      <c r="K29" s="105"/>
      <c r="L29" s="105"/>
      <c r="M29" s="105"/>
      <c r="N29" s="105"/>
      <c r="O29" s="105"/>
      <c r="P29" s="105"/>
      <c r="Q29" s="105"/>
      <c r="R29" s="105"/>
      <c r="S29" s="105"/>
      <c r="T29" s="105"/>
      <c r="U29" s="105"/>
      <c r="V29" s="105"/>
      <c r="W29" s="105"/>
      <c r="X29" s="105"/>
      <c r="Y29" s="105"/>
      <c r="Z29" s="105"/>
      <c r="AA29" s="105"/>
      <c r="AB29" s="124"/>
      <c r="AC29" s="124"/>
      <c r="AD29" s="124"/>
      <c r="AE29" s="119"/>
      <c r="AF29" s="120"/>
    </row>
    <row r="30" spans="1:32" ht="39.950000000000003" customHeight="1" x14ac:dyDescent="0.25">
      <c r="A30" s="72"/>
      <c r="B30" s="106"/>
      <c r="C30" s="106"/>
      <c r="D30" s="106"/>
      <c r="E30" s="106"/>
      <c r="F30" s="106"/>
      <c r="G30" s="106"/>
      <c r="H30" s="106"/>
      <c r="I30" s="123"/>
      <c r="J30" s="123"/>
      <c r="K30" s="123"/>
      <c r="L30" s="123"/>
      <c r="M30" s="123"/>
      <c r="N30" s="123"/>
      <c r="O30" s="123"/>
      <c r="P30" s="123"/>
      <c r="Q30" s="123"/>
      <c r="R30" s="123"/>
      <c r="S30" s="123"/>
      <c r="T30" s="123"/>
      <c r="U30" s="123"/>
      <c r="V30" s="123"/>
      <c r="W30" s="123"/>
      <c r="X30" s="123"/>
      <c r="Y30" s="123"/>
      <c r="Z30" s="123"/>
      <c r="AA30" s="123"/>
      <c r="AB30" s="124"/>
      <c r="AC30" s="124"/>
      <c r="AD30" s="124"/>
      <c r="AE30" s="121"/>
      <c r="AF30" s="122"/>
    </row>
    <row r="31" spans="1:32" ht="20.100000000000001" customHeight="1" x14ac:dyDescent="0.25">
      <c r="A31" s="72"/>
      <c r="B31" s="106" t="s">
        <v>217</v>
      </c>
      <c r="C31" s="106"/>
      <c r="D31" s="106"/>
      <c r="E31" s="106"/>
      <c r="F31" s="106"/>
      <c r="G31" s="106"/>
      <c r="H31" s="106"/>
      <c r="I31" s="105"/>
      <c r="J31" s="105"/>
      <c r="K31" s="105"/>
      <c r="L31" s="105"/>
      <c r="M31" s="105"/>
      <c r="N31" s="105"/>
      <c r="O31" s="105"/>
      <c r="P31" s="105"/>
      <c r="Q31" s="105"/>
      <c r="R31" s="105"/>
      <c r="S31" s="105"/>
      <c r="T31" s="105"/>
      <c r="U31" s="105"/>
      <c r="V31" s="105"/>
      <c r="W31" s="105"/>
      <c r="X31" s="105"/>
      <c r="Y31" s="105"/>
      <c r="Z31" s="105"/>
      <c r="AA31" s="105"/>
      <c r="AB31" s="124"/>
      <c r="AC31" s="124"/>
      <c r="AD31" s="124"/>
      <c r="AE31" s="119"/>
      <c r="AF31" s="120"/>
    </row>
    <row r="32" spans="1:32" ht="39.950000000000003" customHeight="1" x14ac:dyDescent="0.25">
      <c r="A32" s="72"/>
      <c r="B32" s="106"/>
      <c r="C32" s="106"/>
      <c r="D32" s="106"/>
      <c r="E32" s="106"/>
      <c r="F32" s="106"/>
      <c r="G32" s="106"/>
      <c r="H32" s="106"/>
      <c r="I32" s="123"/>
      <c r="J32" s="123"/>
      <c r="K32" s="123"/>
      <c r="L32" s="123"/>
      <c r="M32" s="123"/>
      <c r="N32" s="123"/>
      <c r="O32" s="123"/>
      <c r="P32" s="123"/>
      <c r="Q32" s="123"/>
      <c r="R32" s="123"/>
      <c r="S32" s="123"/>
      <c r="T32" s="123"/>
      <c r="U32" s="123"/>
      <c r="V32" s="123"/>
      <c r="W32" s="123"/>
      <c r="X32" s="123"/>
      <c r="Y32" s="123"/>
      <c r="Z32" s="123"/>
      <c r="AA32" s="123"/>
      <c r="AB32" s="124"/>
      <c r="AC32" s="124"/>
      <c r="AD32" s="124"/>
      <c r="AE32" s="121"/>
      <c r="AF32" s="122"/>
    </row>
    <row r="33" spans="1:32" ht="20.100000000000001" customHeight="1" x14ac:dyDescent="0.25">
      <c r="A33" s="72"/>
      <c r="B33" s="106" t="s">
        <v>218</v>
      </c>
      <c r="C33" s="106"/>
      <c r="D33" s="106"/>
      <c r="E33" s="106"/>
      <c r="F33" s="106"/>
      <c r="G33" s="106"/>
      <c r="H33" s="106"/>
      <c r="I33" s="105"/>
      <c r="J33" s="105"/>
      <c r="K33" s="105"/>
      <c r="L33" s="105"/>
      <c r="M33" s="105"/>
      <c r="N33" s="105"/>
      <c r="O33" s="105"/>
      <c r="P33" s="105"/>
      <c r="Q33" s="105"/>
      <c r="R33" s="105"/>
      <c r="S33" s="105"/>
      <c r="T33" s="105"/>
      <c r="U33" s="105"/>
      <c r="V33" s="105"/>
      <c r="W33" s="105"/>
      <c r="X33" s="105"/>
      <c r="Y33" s="105"/>
      <c r="Z33" s="105"/>
      <c r="AA33" s="105"/>
      <c r="AB33" s="124"/>
      <c r="AC33" s="124"/>
      <c r="AD33" s="124"/>
      <c r="AE33" s="119"/>
      <c r="AF33" s="120"/>
    </row>
    <row r="34" spans="1:32" ht="39.950000000000003" customHeight="1" x14ac:dyDescent="0.25">
      <c r="A34" s="72"/>
      <c r="B34" s="106"/>
      <c r="C34" s="106"/>
      <c r="D34" s="106"/>
      <c r="E34" s="106"/>
      <c r="F34" s="106"/>
      <c r="G34" s="106"/>
      <c r="H34" s="106"/>
      <c r="I34" s="123"/>
      <c r="J34" s="123"/>
      <c r="K34" s="123"/>
      <c r="L34" s="123"/>
      <c r="M34" s="123"/>
      <c r="N34" s="123"/>
      <c r="O34" s="123"/>
      <c r="P34" s="123"/>
      <c r="Q34" s="123"/>
      <c r="R34" s="123"/>
      <c r="S34" s="123"/>
      <c r="T34" s="123"/>
      <c r="U34" s="123"/>
      <c r="V34" s="123"/>
      <c r="W34" s="123"/>
      <c r="X34" s="123"/>
      <c r="Y34" s="123"/>
      <c r="Z34" s="123"/>
      <c r="AA34" s="123"/>
      <c r="AB34" s="124"/>
      <c r="AC34" s="124"/>
      <c r="AD34" s="124"/>
      <c r="AE34" s="121"/>
      <c r="AF34" s="122"/>
    </row>
    <row r="35" spans="1:32" ht="20.100000000000001" customHeight="1" x14ac:dyDescent="0.25">
      <c r="A35" s="72"/>
      <c r="B35" s="106" t="s">
        <v>219</v>
      </c>
      <c r="C35" s="106"/>
      <c r="D35" s="106"/>
      <c r="E35" s="106"/>
      <c r="F35" s="106"/>
      <c r="G35" s="106"/>
      <c r="H35" s="106"/>
      <c r="I35" s="105"/>
      <c r="J35" s="105"/>
      <c r="K35" s="105"/>
      <c r="L35" s="105"/>
      <c r="M35" s="105"/>
      <c r="N35" s="105"/>
      <c r="O35" s="105"/>
      <c r="P35" s="105"/>
      <c r="Q35" s="105"/>
      <c r="R35" s="105"/>
      <c r="S35" s="105"/>
      <c r="T35" s="105"/>
      <c r="U35" s="105"/>
      <c r="V35" s="105"/>
      <c r="W35" s="105"/>
      <c r="X35" s="105"/>
      <c r="Y35" s="105"/>
      <c r="Z35" s="105"/>
      <c r="AA35" s="105"/>
      <c r="AB35" s="124"/>
      <c r="AC35" s="124"/>
      <c r="AD35" s="124"/>
      <c r="AE35" s="119"/>
      <c r="AF35" s="120"/>
    </row>
    <row r="36" spans="1:32" ht="39.950000000000003" customHeight="1" x14ac:dyDescent="0.25">
      <c r="A36" s="72"/>
      <c r="B36" s="106"/>
      <c r="C36" s="106"/>
      <c r="D36" s="106"/>
      <c r="E36" s="106"/>
      <c r="F36" s="106"/>
      <c r="G36" s="106"/>
      <c r="H36" s="106"/>
      <c r="I36" s="123"/>
      <c r="J36" s="123"/>
      <c r="K36" s="123"/>
      <c r="L36" s="123"/>
      <c r="M36" s="123"/>
      <c r="N36" s="123"/>
      <c r="O36" s="123"/>
      <c r="P36" s="123"/>
      <c r="Q36" s="123"/>
      <c r="R36" s="123"/>
      <c r="S36" s="123"/>
      <c r="T36" s="123"/>
      <c r="U36" s="123"/>
      <c r="V36" s="123"/>
      <c r="W36" s="123"/>
      <c r="X36" s="123"/>
      <c r="Y36" s="123"/>
      <c r="Z36" s="123"/>
      <c r="AA36" s="123"/>
      <c r="AB36" s="124"/>
      <c r="AC36" s="124"/>
      <c r="AD36" s="124"/>
      <c r="AE36" s="121"/>
      <c r="AF36" s="122"/>
    </row>
    <row r="37" spans="1:32" ht="6.75" customHeight="1" x14ac:dyDescent="0.25"/>
  </sheetData>
  <sheetProtection password="8B91" sheet="1"/>
  <mergeCells count="81">
    <mergeCell ref="AE19:AF20"/>
    <mergeCell ref="AB19:AD20"/>
    <mergeCell ref="B1:S1"/>
    <mergeCell ref="O3:X3"/>
    <mergeCell ref="Y3:AF3"/>
    <mergeCell ref="T1:AF2"/>
    <mergeCell ref="B3:N3"/>
    <mergeCell ref="B2:S2"/>
    <mergeCell ref="O7:Q7"/>
    <mergeCell ref="Q9:U9"/>
    <mergeCell ref="R7:AF7"/>
    <mergeCell ref="V9:AF9"/>
    <mergeCell ref="AE21:AF22"/>
    <mergeCell ref="B21:H22"/>
    <mergeCell ref="AB21:AD22"/>
    <mergeCell ref="V8:AF8"/>
    <mergeCell ref="M11:AF11"/>
    <mergeCell ref="E7:G7"/>
    <mergeCell ref="B7:D7"/>
    <mergeCell ref="H7:N7"/>
    <mergeCell ref="I35:AA35"/>
    <mergeCell ref="AB35:AD36"/>
    <mergeCell ref="AE35:AF36"/>
    <mergeCell ref="I36:AA36"/>
    <mergeCell ref="I33:AA33"/>
    <mergeCell ref="AB33:AD34"/>
    <mergeCell ref="AE33:AF34"/>
    <mergeCell ref="I34:AA34"/>
    <mergeCell ref="B35:H36"/>
    <mergeCell ref="I14:L14"/>
    <mergeCell ref="I15:L15"/>
    <mergeCell ref="M14:AF14"/>
    <mergeCell ref="M15:AF15"/>
    <mergeCell ref="I22:AA22"/>
    <mergeCell ref="I21:AA21"/>
    <mergeCell ref="AB27:AD28"/>
    <mergeCell ref="AE25:AF26"/>
    <mergeCell ref="AB31:AD32"/>
    <mergeCell ref="I31:AA31"/>
    <mergeCell ref="AE29:AF30"/>
    <mergeCell ref="I30:AA30"/>
    <mergeCell ref="AE31:AF32"/>
    <mergeCell ref="I32:AA32"/>
    <mergeCell ref="I29:AA29"/>
    <mergeCell ref="AB29:AD30"/>
    <mergeCell ref="I26:AA26"/>
    <mergeCell ref="B27:H28"/>
    <mergeCell ref="B25:H26"/>
    <mergeCell ref="AE27:AF28"/>
    <mergeCell ref="I28:AA28"/>
    <mergeCell ref="I27:AA27"/>
    <mergeCell ref="M12:AF12"/>
    <mergeCell ref="B31:H32"/>
    <mergeCell ref="B33:H34"/>
    <mergeCell ref="B4:AF4"/>
    <mergeCell ref="E5:AF5"/>
    <mergeCell ref="B5:D5"/>
    <mergeCell ref="B6:D6"/>
    <mergeCell ref="Y6:AF6"/>
    <mergeCell ref="U6:X6"/>
    <mergeCell ref="E6:T6"/>
    <mergeCell ref="I23:AA23"/>
    <mergeCell ref="B23:H24"/>
    <mergeCell ref="B19:H20"/>
    <mergeCell ref="B14:H15"/>
    <mergeCell ref="B29:H30"/>
    <mergeCell ref="AE23:AF24"/>
    <mergeCell ref="I24:AA24"/>
    <mergeCell ref="I25:AA25"/>
    <mergeCell ref="AB25:AD26"/>
    <mergeCell ref="AB23:AD24"/>
    <mergeCell ref="Q8:U8"/>
    <mergeCell ref="B8:G9"/>
    <mergeCell ref="H8:P9"/>
    <mergeCell ref="I20:AA20"/>
    <mergeCell ref="I19:AA19"/>
    <mergeCell ref="B11:L11"/>
    <mergeCell ref="I13:L13"/>
    <mergeCell ref="B12:H13"/>
    <mergeCell ref="I12:L12"/>
    <mergeCell ref="M13:AF13"/>
  </mergeCells>
  <phoneticPr fontId="1"/>
  <conditionalFormatting sqref="E5:AF5 E6:T6 Y6:AF6 H7:N7 R7:AF7 V8:AF9 H8">
    <cfRule type="cellIs" dxfId="1" priority="1" stopIfTrue="1" operator="equal">
      <formula>$AF$10</formula>
    </cfRule>
  </conditionalFormatting>
  <conditionalFormatting sqref="T1:AF2">
    <cfRule type="cellIs" dxfId="0" priority="2" stopIfTrue="1" operator="notEqual">
      <formula>$AB$10</formula>
    </cfRule>
  </conditionalFormatting>
  <dataValidations count="3">
    <dataValidation type="list" allowBlank="1" showInputMessage="1" showErrorMessage="1" sqref="AB21:AD36">
      <formula1>協会登録</formula1>
    </dataValidation>
    <dataValidation type="list" allowBlank="1" showInputMessage="1" showErrorMessage="1" sqref="AE21:AF36">
      <formula1>区分</formula1>
    </dataValidation>
    <dataValidation type="list" allowBlank="1" showInputMessage="1" showErrorMessage="1" sqref="M11:AF11">
      <formula1>種目</formula1>
    </dataValidation>
  </dataValidations>
  <hyperlinks>
    <hyperlink ref="Y3" r:id="rId1"/>
  </hyperlinks>
  <printOptions horizontalCentered="1" verticalCentered="1"/>
  <pageMargins left="0.31496062992125984" right="0.39370078740157483" top="0.19685039370078741" bottom="0.19685039370078741" header="0" footer="0"/>
  <pageSetup paperSize="9" scale="105"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C21"/>
  <sheetViews>
    <sheetView zoomScale="85" workbookViewId="0">
      <selection activeCell="F19" sqref="F19"/>
    </sheetView>
  </sheetViews>
  <sheetFormatPr defaultRowHeight="12.75" x14ac:dyDescent="0.25"/>
  <cols>
    <col min="1" max="1" width="2" customWidth="1"/>
    <col min="2" max="2" width="12.265625" bestFit="1" customWidth="1"/>
    <col min="3" max="3" width="12.3984375" bestFit="1" customWidth="1"/>
    <col min="4" max="4" width="16.86328125" customWidth="1"/>
    <col min="5" max="5" width="15.73046875" customWidth="1"/>
    <col min="6" max="6" width="13.46484375" customWidth="1"/>
    <col min="7" max="7" width="16.265625" customWidth="1"/>
    <col min="8" max="8" width="14.1328125" customWidth="1"/>
    <col min="9" max="9" width="10" customWidth="1"/>
    <col min="12" max="12" width="12.265625" bestFit="1" customWidth="1"/>
    <col min="13" max="13" width="12.3984375" bestFit="1" customWidth="1"/>
    <col min="14" max="14" width="11.59765625" customWidth="1"/>
    <col min="16" max="16" width="17.3984375" customWidth="1"/>
  </cols>
  <sheetData>
    <row r="2" spans="2:3" ht="14.25" x14ac:dyDescent="0.25">
      <c r="B2" s="154" t="s">
        <v>221</v>
      </c>
      <c r="C2" s="154"/>
    </row>
    <row r="3" spans="2:3" x14ac:dyDescent="0.25">
      <c r="B3" s="30" t="s">
        <v>46</v>
      </c>
      <c r="C3" s="30" t="e">
        <f>VLOOKUP(申込書!M11,ﾘｽﾄ!$J$24:$M$29,3,FALSE)</f>
        <v>#N/A</v>
      </c>
    </row>
    <row r="4" spans="2:3" x14ac:dyDescent="0.25">
      <c r="B4" s="30" t="s">
        <v>122</v>
      </c>
      <c r="C4" s="30"/>
    </row>
    <row r="5" spans="2:3" x14ac:dyDescent="0.25">
      <c r="B5" s="30" t="s">
        <v>123</v>
      </c>
      <c r="C5" s="30">
        <f>申込書!M13</f>
        <v>0</v>
      </c>
    </row>
    <row r="6" spans="2:3" x14ac:dyDescent="0.25">
      <c r="B6" s="30" t="s">
        <v>227</v>
      </c>
      <c r="C6" s="30">
        <f>申込書!M15</f>
        <v>0</v>
      </c>
    </row>
    <row r="7" spans="2:3" x14ac:dyDescent="0.25">
      <c r="B7" s="30" t="s">
        <v>124</v>
      </c>
      <c r="C7" s="30">
        <f>申込書!I22</f>
        <v>0</v>
      </c>
    </row>
    <row r="8" spans="2:3" x14ac:dyDescent="0.25">
      <c r="B8" s="30" t="s">
        <v>125</v>
      </c>
      <c r="C8" s="30">
        <f>申込書!I24</f>
        <v>0</v>
      </c>
    </row>
    <row r="9" spans="2:3" x14ac:dyDescent="0.25">
      <c r="B9" s="30" t="s">
        <v>126</v>
      </c>
      <c r="C9" s="30">
        <f>申込書!I26</f>
        <v>0</v>
      </c>
    </row>
    <row r="10" spans="2:3" x14ac:dyDescent="0.25">
      <c r="B10" s="30" t="s">
        <v>127</v>
      </c>
      <c r="C10" s="30">
        <f>申込書!I28</f>
        <v>0</v>
      </c>
    </row>
    <row r="11" spans="2:3" x14ac:dyDescent="0.25">
      <c r="B11" s="30" t="s">
        <v>128</v>
      </c>
      <c r="C11" s="30">
        <f>申込書!I30</f>
        <v>0</v>
      </c>
    </row>
    <row r="12" spans="2:3" x14ac:dyDescent="0.25">
      <c r="B12" s="30" t="s">
        <v>129</v>
      </c>
      <c r="C12" s="30">
        <f>申込書!I32</f>
        <v>0</v>
      </c>
    </row>
    <row r="13" spans="2:3" x14ac:dyDescent="0.25">
      <c r="B13" s="30" t="s">
        <v>130</v>
      </c>
      <c r="C13" s="30">
        <f>申込書!I34</f>
        <v>0</v>
      </c>
    </row>
    <row r="14" spans="2:3" x14ac:dyDescent="0.25">
      <c r="B14" s="30" t="s">
        <v>131</v>
      </c>
      <c r="C14" s="30">
        <f>申込書!I36</f>
        <v>0</v>
      </c>
    </row>
    <row r="15" spans="2:3" x14ac:dyDescent="0.25">
      <c r="B15" s="30" t="s">
        <v>132</v>
      </c>
      <c r="C15" s="30"/>
    </row>
    <row r="16" spans="2:3" x14ac:dyDescent="0.25">
      <c r="B16" s="30" t="s">
        <v>133</v>
      </c>
      <c r="C16" s="30">
        <f>申込書!H8</f>
        <v>0</v>
      </c>
    </row>
    <row r="17" spans="2:3" x14ac:dyDescent="0.25">
      <c r="B17" s="30" t="s">
        <v>134</v>
      </c>
      <c r="C17" s="30" t="str">
        <f>IF(申込書!H8="海老名市","協会","一般")</f>
        <v>一般</v>
      </c>
    </row>
    <row r="18" spans="2:3" x14ac:dyDescent="0.25">
      <c r="B18" s="30" t="s">
        <v>48</v>
      </c>
      <c r="C18" s="30">
        <f>申込書!E6</f>
        <v>0</v>
      </c>
    </row>
    <row r="19" spans="2:3" x14ac:dyDescent="0.25">
      <c r="B19" s="30" t="s">
        <v>135</v>
      </c>
      <c r="C19" s="30" t="e">
        <f>VLOOKUP(申込書!M11,ﾘｽﾄ!$J$24:$M$29,4,FALSE)</f>
        <v>#N/A</v>
      </c>
    </row>
    <row r="20" spans="2:3" x14ac:dyDescent="0.25">
      <c r="B20" s="30" t="s">
        <v>30</v>
      </c>
      <c r="C20" s="30">
        <f>ﾘｽﾄ!D23</f>
        <v>9000</v>
      </c>
    </row>
    <row r="21" spans="2:3" x14ac:dyDescent="0.25">
      <c r="B21" s="30" t="s">
        <v>136</v>
      </c>
      <c r="C21" s="30">
        <v>1</v>
      </c>
    </row>
  </sheetData>
  <sheetProtection password="8B91" sheet="1"/>
  <mergeCells count="1">
    <mergeCell ref="B2:C2"/>
  </mergeCells>
  <phoneticPr fontId="1"/>
  <pageMargins left="0.78740157480314965" right="0.78740157480314965" top="0.39370078740157483" bottom="0.39370078740157483" header="0.31496062992125984" footer="0.118110236220472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7"/>
  <sheetViews>
    <sheetView zoomScale="85" workbookViewId="0">
      <selection activeCell="I24" sqref="I24"/>
    </sheetView>
  </sheetViews>
  <sheetFormatPr defaultRowHeight="12.75" x14ac:dyDescent="0.25"/>
  <cols>
    <col min="1" max="1" width="2" customWidth="1"/>
    <col min="2" max="2" width="3.46484375" bestFit="1" customWidth="1"/>
    <col min="3" max="3" width="36.46484375" bestFit="1" customWidth="1"/>
    <col min="4" max="4" width="17.1328125" customWidth="1"/>
    <col min="5" max="5" width="16.86328125" customWidth="1"/>
    <col min="6" max="6" width="15.73046875" customWidth="1"/>
    <col min="7" max="7" width="13.46484375" customWidth="1"/>
    <col min="8" max="8" width="16.265625" customWidth="1"/>
    <col min="9" max="9" width="14.1328125" customWidth="1"/>
    <col min="10" max="10" width="10" customWidth="1"/>
    <col min="13" max="13" width="11" customWidth="1"/>
    <col min="14" max="14" width="11.59765625" customWidth="1"/>
    <col min="16" max="16" width="17.3984375" customWidth="1"/>
  </cols>
  <sheetData>
    <row r="2" spans="2:20" ht="14.65" thickBot="1" x14ac:dyDescent="0.3">
      <c r="B2" s="154" t="s">
        <v>81</v>
      </c>
      <c r="C2" s="154"/>
      <c r="D2" s="59"/>
    </row>
    <row r="3" spans="2:20" ht="13.15" thickBot="1" x14ac:dyDescent="0.3">
      <c r="B3" s="33"/>
      <c r="C3" s="34" t="s">
        <v>117</v>
      </c>
      <c r="D3" s="34" t="s">
        <v>147</v>
      </c>
      <c r="E3" s="34" t="s">
        <v>118</v>
      </c>
      <c r="F3" s="34" t="s">
        <v>119</v>
      </c>
      <c r="G3" s="34" t="s">
        <v>120</v>
      </c>
      <c r="H3" s="35" t="s">
        <v>73</v>
      </c>
      <c r="I3" s="34" t="s">
        <v>29</v>
      </c>
      <c r="J3" s="36" t="s">
        <v>14</v>
      </c>
      <c r="L3" t="s">
        <v>137</v>
      </c>
      <c r="M3" t="s">
        <v>138</v>
      </c>
      <c r="N3" t="s">
        <v>139</v>
      </c>
      <c r="O3" t="s">
        <v>6</v>
      </c>
      <c r="P3" t="s">
        <v>140</v>
      </c>
      <c r="Q3" t="s">
        <v>141</v>
      </c>
    </row>
    <row r="4" spans="2:20" ht="13.15" thickTop="1" x14ac:dyDescent="0.25">
      <c r="B4" s="60">
        <v>1</v>
      </c>
      <c r="C4" s="4" t="e">
        <f>VLOOKUP(申込書!M11,ﾘｽﾄ!$J$24:$M$29,2,FALSE)</f>
        <v>#N/A</v>
      </c>
      <c r="D4" s="4" t="s">
        <v>222</v>
      </c>
      <c r="E4" s="4">
        <f>申込書!M13</f>
        <v>0</v>
      </c>
      <c r="F4" s="4">
        <f>申込書!M12</f>
        <v>0</v>
      </c>
      <c r="G4" s="4"/>
      <c r="H4" s="4"/>
      <c r="I4" s="4" t="str">
        <f>IF(申込書!H8="海老名市","協会","一般")</f>
        <v>一般</v>
      </c>
      <c r="J4" s="37"/>
      <c r="L4" t="s">
        <v>148</v>
      </c>
      <c r="M4" t="s">
        <v>142</v>
      </c>
      <c r="T4" t="s">
        <v>149</v>
      </c>
    </row>
    <row r="5" spans="2:20" x14ac:dyDescent="0.25">
      <c r="B5" s="57"/>
      <c r="C5" s="30"/>
      <c r="D5" s="30" t="s">
        <v>223</v>
      </c>
      <c r="E5" s="30">
        <f>申込書!M15</f>
        <v>0</v>
      </c>
      <c r="F5" s="30">
        <f>申込書!M14</f>
        <v>0</v>
      </c>
      <c r="G5" s="30"/>
      <c r="H5" s="30"/>
      <c r="I5" s="30"/>
      <c r="J5" s="38"/>
      <c r="M5" t="s">
        <v>143</v>
      </c>
      <c r="T5" t="s">
        <v>150</v>
      </c>
    </row>
    <row r="6" spans="2:20" x14ac:dyDescent="0.25">
      <c r="B6" s="57"/>
      <c r="C6" s="30"/>
      <c r="D6" s="30" t="s">
        <v>224</v>
      </c>
      <c r="E6" s="30"/>
      <c r="F6" s="30"/>
      <c r="G6" s="30"/>
      <c r="H6" s="30"/>
      <c r="I6" s="30"/>
      <c r="J6" s="38"/>
      <c r="M6" t="s">
        <v>144</v>
      </c>
      <c r="T6" t="s">
        <v>151</v>
      </c>
    </row>
    <row r="7" spans="2:20" x14ac:dyDescent="0.25">
      <c r="B7" s="57"/>
      <c r="C7" s="30"/>
      <c r="D7" s="30" t="s">
        <v>225</v>
      </c>
      <c r="E7" s="30"/>
      <c r="F7" s="30"/>
      <c r="G7" s="30"/>
      <c r="H7" s="30"/>
      <c r="I7" s="30"/>
      <c r="J7" s="38"/>
      <c r="M7" t="s">
        <v>145</v>
      </c>
      <c r="T7" t="s">
        <v>152</v>
      </c>
    </row>
    <row r="8" spans="2:20" x14ac:dyDescent="0.25">
      <c r="B8" s="57"/>
      <c r="C8" s="30"/>
      <c r="D8" s="30" t="str">
        <f>IF(申込書!I22="","","選手")</f>
        <v/>
      </c>
      <c r="E8" s="30">
        <f>申込書!I22</f>
        <v>0</v>
      </c>
      <c r="F8" s="30">
        <f>申込書!I21</f>
        <v>0</v>
      </c>
      <c r="G8" s="30"/>
      <c r="H8" s="30"/>
      <c r="I8" s="30">
        <f>申込書!AB21</f>
        <v>0</v>
      </c>
      <c r="J8" s="39">
        <f>申込書!AE21</f>
        <v>0</v>
      </c>
      <c r="M8" t="s">
        <v>146</v>
      </c>
      <c r="T8" t="s">
        <v>153</v>
      </c>
    </row>
    <row r="9" spans="2:20" x14ac:dyDescent="0.25">
      <c r="B9" s="57"/>
      <c r="C9" s="30"/>
      <c r="D9" s="30" t="str">
        <f>IF(申込書!I24="","","選手")</f>
        <v/>
      </c>
      <c r="E9" s="30">
        <f>申込書!I24</f>
        <v>0</v>
      </c>
      <c r="F9" s="30">
        <f>申込書!I23</f>
        <v>0</v>
      </c>
      <c r="G9" s="30"/>
      <c r="H9" s="30"/>
      <c r="I9" s="30">
        <f>申込書!AB23</f>
        <v>0</v>
      </c>
      <c r="J9" s="39">
        <f>申込書!AE23</f>
        <v>0</v>
      </c>
      <c r="M9" t="s">
        <v>146</v>
      </c>
      <c r="T9" t="s">
        <v>154</v>
      </c>
    </row>
    <row r="10" spans="2:20" x14ac:dyDescent="0.25">
      <c r="B10" s="57"/>
      <c r="C10" s="30"/>
      <c r="D10" s="30" t="str">
        <f>IF(申込書!I26="","","選手")</f>
        <v/>
      </c>
      <c r="E10" s="30">
        <f>申込書!I26</f>
        <v>0</v>
      </c>
      <c r="F10" s="30">
        <f>申込書!I25</f>
        <v>0</v>
      </c>
      <c r="G10" s="30"/>
      <c r="H10" s="30"/>
      <c r="I10" s="30">
        <f>申込書!AB25</f>
        <v>0</v>
      </c>
      <c r="J10" s="39">
        <f>申込書!AE25</f>
        <v>0</v>
      </c>
      <c r="M10" t="s">
        <v>146</v>
      </c>
      <c r="T10" t="s">
        <v>155</v>
      </c>
    </row>
    <row r="11" spans="2:20" x14ac:dyDescent="0.25">
      <c r="B11" s="57"/>
      <c r="C11" s="30"/>
      <c r="D11" s="30" t="str">
        <f>IF(申込書!I28="","","選手")</f>
        <v/>
      </c>
      <c r="E11" s="30">
        <f>申込書!I28</f>
        <v>0</v>
      </c>
      <c r="F11" s="30">
        <f>申込書!I27</f>
        <v>0</v>
      </c>
      <c r="G11" s="30"/>
      <c r="H11" s="30"/>
      <c r="I11" s="30">
        <f>申込書!AB27</f>
        <v>0</v>
      </c>
      <c r="J11" s="39">
        <f>申込書!AE27</f>
        <v>0</v>
      </c>
      <c r="M11" t="s">
        <v>146</v>
      </c>
      <c r="T11" t="s">
        <v>156</v>
      </c>
    </row>
    <row r="12" spans="2:20" x14ac:dyDescent="0.25">
      <c r="B12" s="57"/>
      <c r="C12" s="30"/>
      <c r="D12" s="30" t="str">
        <f>IF(申込書!I30="","","選手")</f>
        <v/>
      </c>
      <c r="E12" s="65">
        <f>申込書!I30</f>
        <v>0</v>
      </c>
      <c r="F12" s="30">
        <f>申込書!I29</f>
        <v>0</v>
      </c>
      <c r="G12" s="30"/>
      <c r="H12" s="30"/>
      <c r="I12" s="30">
        <f>申込書!AB29</f>
        <v>0</v>
      </c>
      <c r="J12" s="39">
        <f>申込書!AE29</f>
        <v>0</v>
      </c>
      <c r="M12" t="s">
        <v>146</v>
      </c>
      <c r="T12" t="s">
        <v>157</v>
      </c>
    </row>
    <row r="13" spans="2:20" x14ac:dyDescent="0.25">
      <c r="B13" s="57"/>
      <c r="C13" s="30"/>
      <c r="D13" s="30" t="str">
        <f>IF(申込書!I32="","","選手")</f>
        <v/>
      </c>
      <c r="E13" s="30">
        <f>申込書!I32</f>
        <v>0</v>
      </c>
      <c r="F13" s="30">
        <f>申込書!I31</f>
        <v>0</v>
      </c>
      <c r="G13" s="30"/>
      <c r="H13" s="30"/>
      <c r="I13" s="30">
        <f>申込書!AB31</f>
        <v>0</v>
      </c>
      <c r="J13" s="39">
        <f>申込書!AE31</f>
        <v>0</v>
      </c>
      <c r="M13" t="s">
        <v>146</v>
      </c>
      <c r="T13" t="s">
        <v>158</v>
      </c>
    </row>
    <row r="14" spans="2:20" x14ac:dyDescent="0.25">
      <c r="B14" s="57"/>
      <c r="C14" s="30"/>
      <c r="D14" s="30" t="str">
        <f>IF(申込書!I34="","","選手")</f>
        <v/>
      </c>
      <c r="E14" s="30">
        <f>申込書!I34</f>
        <v>0</v>
      </c>
      <c r="F14" s="30">
        <f>申込書!I33</f>
        <v>0</v>
      </c>
      <c r="G14" s="30"/>
      <c r="H14" s="30"/>
      <c r="I14" s="30">
        <f>申込書!AB33</f>
        <v>0</v>
      </c>
      <c r="J14" s="39">
        <f>申込書!AE33</f>
        <v>0</v>
      </c>
      <c r="T14" t="s">
        <v>159</v>
      </c>
    </row>
    <row r="15" spans="2:20" x14ac:dyDescent="0.25">
      <c r="B15" s="57"/>
      <c r="C15" s="30"/>
      <c r="D15" s="30" t="str">
        <f>IF(申込書!I36="","","選手")</f>
        <v/>
      </c>
      <c r="E15" s="30">
        <f>申込書!I36</f>
        <v>0</v>
      </c>
      <c r="F15" s="30">
        <f>申込書!I35</f>
        <v>0</v>
      </c>
      <c r="G15" s="30"/>
      <c r="H15" s="30"/>
      <c r="I15" s="30">
        <f>申込書!AB35</f>
        <v>0</v>
      </c>
      <c r="J15" s="39">
        <f>申込書!AE35</f>
        <v>0</v>
      </c>
      <c r="T15" t="s">
        <v>160</v>
      </c>
    </row>
    <row r="16" spans="2:20" x14ac:dyDescent="0.25">
      <c r="B16" s="57"/>
      <c r="C16" s="30"/>
      <c r="D16" s="30"/>
      <c r="E16" s="30"/>
      <c r="F16" s="65"/>
      <c r="G16" s="30"/>
      <c r="H16" s="30"/>
      <c r="I16" s="30"/>
      <c r="J16" s="39"/>
    </row>
    <row r="17" spans="2:10" ht="13.15" thickBot="1" x14ac:dyDescent="0.3">
      <c r="B17" s="58"/>
      <c r="C17" s="40"/>
      <c r="D17" s="40"/>
      <c r="E17" s="40"/>
      <c r="F17" s="40"/>
      <c r="G17" s="40"/>
      <c r="H17" s="40"/>
      <c r="I17" s="40"/>
      <c r="J17" s="41"/>
    </row>
  </sheetData>
  <sheetProtection password="8B91" sheet="1"/>
  <mergeCells count="1">
    <mergeCell ref="B2:C2"/>
  </mergeCells>
  <phoneticPr fontId="1"/>
  <pageMargins left="0.78740157480314965" right="0.78740157480314965" top="0.39370078740157483" bottom="0.39370078740157483" header="0.31496062992125984" footer="0.11811023622047245"/>
  <pageSetup paperSize="9"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T72"/>
  <sheetViews>
    <sheetView zoomScale="85" workbookViewId="0">
      <selection activeCell="C38" sqref="C38"/>
    </sheetView>
  </sheetViews>
  <sheetFormatPr defaultRowHeight="12.75" x14ac:dyDescent="0.25"/>
  <cols>
    <col min="1" max="1" width="3.265625" customWidth="1"/>
    <col min="5" max="5" width="2.3984375" customWidth="1"/>
    <col min="6" max="6" width="11.1328125" customWidth="1"/>
    <col min="7" max="7" width="18.3984375" customWidth="1"/>
    <col min="8" max="8" width="9.59765625" customWidth="1"/>
    <col min="9" max="9" width="20" customWidth="1"/>
    <col min="10" max="10" width="29.86328125" customWidth="1"/>
    <col min="11" max="11" width="8.1328125" bestFit="1" customWidth="1"/>
    <col min="12" max="12" width="25.3984375" customWidth="1"/>
    <col min="13" max="13" width="8.1328125" customWidth="1"/>
    <col min="17" max="17" width="13.3984375" bestFit="1" customWidth="1"/>
    <col min="18" max="23" width="8.86328125" customWidth="1"/>
  </cols>
  <sheetData>
    <row r="2" spans="2:9" ht="20.25" customHeight="1" x14ac:dyDescent="0.25"/>
    <row r="3" spans="2:9" ht="13.7" customHeight="1" x14ac:dyDescent="0.25">
      <c r="B3" s="157" t="s">
        <v>13</v>
      </c>
      <c r="C3" s="159" t="s">
        <v>14</v>
      </c>
      <c r="D3" s="155" t="s">
        <v>7</v>
      </c>
    </row>
    <row r="4" spans="2:9" x14ac:dyDescent="0.25">
      <c r="B4" s="158"/>
      <c r="C4" s="159"/>
      <c r="D4" s="156"/>
      <c r="F4" s="9">
        <v>23</v>
      </c>
    </row>
    <row r="5" spans="2:9" x14ac:dyDescent="0.25">
      <c r="B5" s="3"/>
      <c r="C5" s="1"/>
      <c r="D5" s="4"/>
      <c r="F5" s="7">
        <f>F4+4</f>
        <v>27</v>
      </c>
      <c r="G5" s="6" t="s">
        <v>15</v>
      </c>
      <c r="H5" s="8"/>
      <c r="I5" s="6" t="s">
        <v>16</v>
      </c>
    </row>
    <row r="6" spans="2:9" ht="13.7" customHeight="1" x14ac:dyDescent="0.25">
      <c r="B6" s="1" t="s">
        <v>12</v>
      </c>
      <c r="C6" s="2" t="s">
        <v>9</v>
      </c>
      <c r="D6" s="5">
        <f>D15</f>
        <v>1500</v>
      </c>
      <c r="F6" s="7">
        <f>F4+2</f>
        <v>25</v>
      </c>
      <c r="G6" s="6" t="s">
        <v>17</v>
      </c>
      <c r="H6" s="8"/>
      <c r="I6" s="6" t="s">
        <v>18</v>
      </c>
    </row>
    <row r="7" spans="2:9" ht="25.5" x14ac:dyDescent="0.25">
      <c r="B7" s="1" t="s">
        <v>11</v>
      </c>
      <c r="C7" s="71" t="s">
        <v>230</v>
      </c>
      <c r="D7" s="5">
        <f>D16</f>
        <v>1000</v>
      </c>
      <c r="F7" s="7">
        <f>F4+7</f>
        <v>30</v>
      </c>
      <c r="G7" s="6" t="s">
        <v>19</v>
      </c>
      <c r="H7" s="8"/>
      <c r="I7" s="6" t="s">
        <v>20</v>
      </c>
    </row>
    <row r="8" spans="2:9" x14ac:dyDescent="0.25">
      <c r="C8" s="2" t="s">
        <v>0</v>
      </c>
      <c r="D8" s="5">
        <f>D18</f>
        <v>1000</v>
      </c>
      <c r="F8" s="7">
        <f>F4-3</f>
        <v>20</v>
      </c>
      <c r="G8" s="6" t="s">
        <v>21</v>
      </c>
      <c r="H8" s="8"/>
      <c r="I8" s="6" t="s">
        <v>22</v>
      </c>
    </row>
    <row r="9" spans="2:9" ht="13.7" customHeight="1" x14ac:dyDescent="0.25">
      <c r="C9" s="2" t="s">
        <v>1</v>
      </c>
      <c r="D9" s="5">
        <f>D17</f>
        <v>700</v>
      </c>
      <c r="F9" s="7">
        <f>F4-10</f>
        <v>13</v>
      </c>
      <c r="G9" s="6" t="s">
        <v>23</v>
      </c>
      <c r="H9" s="8" t="s">
        <v>229</v>
      </c>
      <c r="I9" s="6" t="s">
        <v>24</v>
      </c>
    </row>
    <row r="10" spans="2:9" x14ac:dyDescent="0.25">
      <c r="D10" s="5">
        <f>D19</f>
        <v>500</v>
      </c>
      <c r="F10" s="7">
        <f>F4+5</f>
        <v>28</v>
      </c>
      <c r="G10" s="6" t="s">
        <v>25</v>
      </c>
      <c r="H10" s="8"/>
      <c r="I10" s="6" t="s">
        <v>16</v>
      </c>
    </row>
    <row r="11" spans="2:9" x14ac:dyDescent="0.25">
      <c r="D11" s="5">
        <f>D20</f>
        <v>300</v>
      </c>
    </row>
    <row r="13" spans="2:9" ht="13.15" thickBot="1" x14ac:dyDescent="0.3"/>
    <row r="14" spans="2:9" ht="13.15" thickBot="1" x14ac:dyDescent="0.3">
      <c r="B14" s="26" t="s">
        <v>29</v>
      </c>
      <c r="C14" s="27"/>
      <c r="D14" s="28" t="s">
        <v>30</v>
      </c>
    </row>
    <row r="15" spans="2:9" x14ac:dyDescent="0.25">
      <c r="B15" s="25" t="s">
        <v>34</v>
      </c>
      <c r="C15" s="20"/>
      <c r="D15" s="12">
        <v>1500</v>
      </c>
    </row>
    <row r="16" spans="2:9" x14ac:dyDescent="0.25">
      <c r="B16" s="16" t="s">
        <v>35</v>
      </c>
      <c r="C16" s="21"/>
      <c r="D16" s="13">
        <v>1000</v>
      </c>
    </row>
    <row r="17" spans="2:13" x14ac:dyDescent="0.25">
      <c r="B17" s="29" t="s">
        <v>36</v>
      </c>
      <c r="C17" s="22"/>
      <c r="D17" s="14">
        <v>700</v>
      </c>
    </row>
    <row r="18" spans="2:13" x14ac:dyDescent="0.25">
      <c r="B18" s="16" t="s">
        <v>32</v>
      </c>
      <c r="C18" s="23"/>
      <c r="D18" s="15">
        <v>1000</v>
      </c>
    </row>
    <row r="19" spans="2:13" x14ac:dyDescent="0.25">
      <c r="B19" s="16" t="s">
        <v>31</v>
      </c>
      <c r="C19" s="21"/>
      <c r="D19" s="17">
        <v>500</v>
      </c>
    </row>
    <row r="20" spans="2:13" ht="13.15" thickBot="1" x14ac:dyDescent="0.3">
      <c r="B20" s="18" t="s">
        <v>33</v>
      </c>
      <c r="C20" s="24"/>
      <c r="D20" s="19">
        <v>300</v>
      </c>
    </row>
    <row r="21" spans="2:13" ht="13.15" thickBot="1" x14ac:dyDescent="0.3">
      <c r="B21" s="65"/>
      <c r="C21" s="66"/>
      <c r="D21" s="67"/>
    </row>
    <row r="22" spans="2:13" ht="13.15" thickBot="1" x14ac:dyDescent="0.3">
      <c r="B22" s="160" t="s">
        <v>226</v>
      </c>
      <c r="C22" s="161"/>
      <c r="D22" s="27" t="s">
        <v>30</v>
      </c>
      <c r="J22" t="s">
        <v>116</v>
      </c>
    </row>
    <row r="23" spans="2:13" ht="13.15" thickBot="1" x14ac:dyDescent="0.3">
      <c r="B23" s="162"/>
      <c r="C23" s="163"/>
      <c r="D23" s="70">
        <v>9000</v>
      </c>
      <c r="J23" s="62" t="s">
        <v>45</v>
      </c>
      <c r="K23" s="63" t="s">
        <v>95</v>
      </c>
      <c r="L23" s="63" t="s">
        <v>46</v>
      </c>
      <c r="M23" s="64" t="s">
        <v>47</v>
      </c>
    </row>
    <row r="24" spans="2:13" x14ac:dyDescent="0.25">
      <c r="J24" s="68" t="s">
        <v>176</v>
      </c>
      <c r="K24" s="30" t="s">
        <v>170</v>
      </c>
      <c r="L24" s="30" t="s">
        <v>161</v>
      </c>
      <c r="M24" s="39">
        <v>100</v>
      </c>
    </row>
    <row r="25" spans="2:13" x14ac:dyDescent="0.25">
      <c r="J25" s="68" t="s">
        <v>177</v>
      </c>
      <c r="K25" s="30" t="s">
        <v>171</v>
      </c>
      <c r="L25" s="30" t="s">
        <v>162</v>
      </c>
      <c r="M25" s="39">
        <v>101</v>
      </c>
    </row>
    <row r="26" spans="2:13" x14ac:dyDescent="0.25">
      <c r="C26" s="10"/>
      <c r="J26" s="68" t="s">
        <v>178</v>
      </c>
      <c r="K26" s="30" t="s">
        <v>172</v>
      </c>
      <c r="L26" s="30" t="s">
        <v>163</v>
      </c>
      <c r="M26" s="39">
        <v>102</v>
      </c>
    </row>
    <row r="27" spans="2:13" x14ac:dyDescent="0.25">
      <c r="C27" s="10"/>
      <c r="J27" s="68" t="s">
        <v>179</v>
      </c>
      <c r="K27" s="30" t="s">
        <v>173</v>
      </c>
      <c r="L27" s="30" t="s">
        <v>121</v>
      </c>
      <c r="M27" s="39">
        <v>103</v>
      </c>
    </row>
    <row r="28" spans="2:13" x14ac:dyDescent="0.25">
      <c r="C28" s="10"/>
      <c r="J28" s="68" t="s">
        <v>180</v>
      </c>
      <c r="K28" s="30" t="s">
        <v>174</v>
      </c>
      <c r="L28" s="30" t="s">
        <v>164</v>
      </c>
      <c r="M28" s="39">
        <v>104</v>
      </c>
    </row>
    <row r="29" spans="2:13" ht="13.15" thickBot="1" x14ac:dyDescent="0.3">
      <c r="J29" s="69" t="s">
        <v>181</v>
      </c>
      <c r="K29" s="40" t="s">
        <v>175</v>
      </c>
      <c r="L29" s="40" t="s">
        <v>165</v>
      </c>
      <c r="M29" s="41">
        <v>105</v>
      </c>
    </row>
    <row r="30" spans="2:13" x14ac:dyDescent="0.25">
      <c r="L30" s="11"/>
      <c r="M30" s="11"/>
    </row>
    <row r="31" spans="2:13" x14ac:dyDescent="0.25">
      <c r="L31" s="11"/>
      <c r="M31" s="11"/>
    </row>
    <row r="32" spans="2:13" x14ac:dyDescent="0.25">
      <c r="L32" s="11"/>
      <c r="M32" s="11"/>
    </row>
    <row r="33" spans="10:20" x14ac:dyDescent="0.25">
      <c r="L33" s="11"/>
      <c r="M33" s="11"/>
    </row>
    <row r="34" spans="10:20" x14ac:dyDescent="0.25">
      <c r="L34" s="11"/>
      <c r="M34" s="11"/>
    </row>
    <row r="35" spans="10:20" x14ac:dyDescent="0.25">
      <c r="L35" s="11"/>
      <c r="M35" s="11"/>
    </row>
    <row r="36" spans="10:20" x14ac:dyDescent="0.25">
      <c r="J36" t="s">
        <v>169</v>
      </c>
      <c r="Q36" t="s">
        <v>228</v>
      </c>
    </row>
    <row r="37" spans="10:20" x14ac:dyDescent="0.25">
      <c r="J37" s="30" t="s">
        <v>45</v>
      </c>
      <c r="K37" s="30" t="s">
        <v>95</v>
      </c>
      <c r="L37" s="30" t="s">
        <v>46</v>
      </c>
      <c r="M37" s="30" t="s">
        <v>47</v>
      </c>
      <c r="Q37" s="30" t="s">
        <v>45</v>
      </c>
      <c r="R37" s="30" t="s">
        <v>95</v>
      </c>
      <c r="S37" s="30" t="s">
        <v>46</v>
      </c>
      <c r="T37" s="30" t="s">
        <v>47</v>
      </c>
    </row>
    <row r="38" spans="10:20" ht="25.5" x14ac:dyDescent="0.25">
      <c r="J38" s="31" t="s">
        <v>37</v>
      </c>
      <c r="K38" s="31" t="s">
        <v>182</v>
      </c>
      <c r="L38" s="32" t="s">
        <v>49</v>
      </c>
      <c r="M38" s="32">
        <v>100</v>
      </c>
      <c r="Q38" s="30" t="s">
        <v>176</v>
      </c>
      <c r="R38" s="30" t="s">
        <v>170</v>
      </c>
      <c r="S38" s="30" t="s">
        <v>161</v>
      </c>
      <c r="T38" s="30">
        <v>100</v>
      </c>
    </row>
    <row r="39" spans="10:20" ht="25.5" x14ac:dyDescent="0.25">
      <c r="J39" s="31" t="s">
        <v>38</v>
      </c>
      <c r="K39" s="31" t="s">
        <v>186</v>
      </c>
      <c r="L39" s="32" t="s">
        <v>50</v>
      </c>
      <c r="M39" s="32">
        <v>101</v>
      </c>
      <c r="Q39" s="30" t="s">
        <v>177</v>
      </c>
      <c r="R39" s="30" t="s">
        <v>171</v>
      </c>
      <c r="S39" s="30" t="s">
        <v>162</v>
      </c>
      <c r="T39" s="30">
        <v>101</v>
      </c>
    </row>
    <row r="40" spans="10:20" ht="25.5" x14ac:dyDescent="0.25">
      <c r="J40" s="31" t="s">
        <v>39</v>
      </c>
      <c r="K40" s="31" t="s">
        <v>187</v>
      </c>
      <c r="L40" s="32" t="s">
        <v>51</v>
      </c>
      <c r="M40" s="32">
        <v>102</v>
      </c>
      <c r="Q40" s="30" t="s">
        <v>178</v>
      </c>
      <c r="R40" s="30" t="s">
        <v>172</v>
      </c>
      <c r="S40" s="30" t="s">
        <v>163</v>
      </c>
      <c r="T40" s="30">
        <v>102</v>
      </c>
    </row>
    <row r="41" spans="10:20" ht="25.5" x14ac:dyDescent="0.25">
      <c r="J41" s="31" t="s">
        <v>40</v>
      </c>
      <c r="K41" s="31" t="s">
        <v>188</v>
      </c>
      <c r="L41" s="32" t="s">
        <v>52</v>
      </c>
      <c r="M41" s="32">
        <v>103</v>
      </c>
      <c r="Q41" s="30" t="s">
        <v>179</v>
      </c>
      <c r="R41" s="30" t="s">
        <v>173</v>
      </c>
      <c r="S41" s="30" t="s">
        <v>121</v>
      </c>
      <c r="T41" s="30">
        <v>103</v>
      </c>
    </row>
    <row r="42" spans="10:20" ht="25.5" x14ac:dyDescent="0.25">
      <c r="J42" s="31" t="s">
        <v>85</v>
      </c>
      <c r="K42" s="31" t="s">
        <v>183</v>
      </c>
      <c r="L42" s="32" t="s">
        <v>53</v>
      </c>
      <c r="M42" s="32">
        <v>104</v>
      </c>
      <c r="Q42" s="30" t="s">
        <v>180</v>
      </c>
      <c r="R42" s="30" t="s">
        <v>174</v>
      </c>
      <c r="S42" s="30" t="s">
        <v>164</v>
      </c>
      <c r="T42" s="30">
        <v>104</v>
      </c>
    </row>
    <row r="43" spans="10:20" ht="25.5" x14ac:dyDescent="0.25">
      <c r="J43" s="31" t="s">
        <v>86</v>
      </c>
      <c r="K43" s="31" t="s">
        <v>184</v>
      </c>
      <c r="L43" s="32" t="s">
        <v>54</v>
      </c>
      <c r="M43" s="32">
        <v>105</v>
      </c>
      <c r="Q43" s="30" t="s">
        <v>181</v>
      </c>
      <c r="R43" s="30" t="s">
        <v>175</v>
      </c>
      <c r="S43" s="30" t="s">
        <v>165</v>
      </c>
      <c r="T43" s="30">
        <v>105</v>
      </c>
    </row>
    <row r="44" spans="10:20" ht="25.5" x14ac:dyDescent="0.25">
      <c r="J44" s="31" t="s">
        <v>41</v>
      </c>
      <c r="K44" s="31" t="s">
        <v>185</v>
      </c>
      <c r="L44" s="32" t="s">
        <v>55</v>
      </c>
      <c r="M44" s="32">
        <v>200</v>
      </c>
    </row>
    <row r="45" spans="10:20" ht="25.5" x14ac:dyDescent="0.25">
      <c r="J45" s="31" t="s">
        <v>42</v>
      </c>
      <c r="K45" s="31" t="s">
        <v>189</v>
      </c>
      <c r="L45" s="32" t="s">
        <v>56</v>
      </c>
      <c r="M45" s="32">
        <v>201</v>
      </c>
    </row>
    <row r="46" spans="10:20" ht="25.5" x14ac:dyDescent="0.25">
      <c r="J46" s="31" t="s">
        <v>43</v>
      </c>
      <c r="K46" s="31" t="s">
        <v>190</v>
      </c>
      <c r="L46" s="32" t="s">
        <v>57</v>
      </c>
      <c r="M46" s="32">
        <v>202</v>
      </c>
    </row>
    <row r="47" spans="10:20" ht="25.5" x14ac:dyDescent="0.25">
      <c r="J47" s="31" t="s">
        <v>44</v>
      </c>
      <c r="K47" s="31" t="s">
        <v>191</v>
      </c>
      <c r="L47" s="32" t="s">
        <v>58</v>
      </c>
      <c r="M47" s="32">
        <v>203</v>
      </c>
    </row>
    <row r="48" spans="10:20" ht="25.5" x14ac:dyDescent="0.25">
      <c r="J48" s="31" t="s">
        <v>87</v>
      </c>
      <c r="K48" s="31" t="s">
        <v>192</v>
      </c>
      <c r="L48" s="32" t="s">
        <v>62</v>
      </c>
      <c r="M48" s="32">
        <v>204</v>
      </c>
    </row>
    <row r="49" spans="10:13" ht="25.5" x14ac:dyDescent="0.25">
      <c r="J49" s="31" t="s">
        <v>88</v>
      </c>
      <c r="K49" s="31" t="s">
        <v>193</v>
      </c>
      <c r="L49" s="32" t="s">
        <v>59</v>
      </c>
      <c r="M49" s="32">
        <v>205</v>
      </c>
    </row>
    <row r="50" spans="10:13" ht="25.5" x14ac:dyDescent="0.25">
      <c r="J50" s="31" t="s">
        <v>74</v>
      </c>
      <c r="K50" s="31" t="s">
        <v>194</v>
      </c>
      <c r="L50" s="32" t="s">
        <v>63</v>
      </c>
      <c r="M50" s="32">
        <v>500</v>
      </c>
    </row>
    <row r="51" spans="10:13" ht="25.5" x14ac:dyDescent="0.25">
      <c r="J51" s="31" t="s">
        <v>75</v>
      </c>
      <c r="K51" s="31" t="s">
        <v>195</v>
      </c>
      <c r="L51" s="32" t="s">
        <v>64</v>
      </c>
      <c r="M51" s="32">
        <v>501</v>
      </c>
    </row>
    <row r="52" spans="10:13" ht="25.5" x14ac:dyDescent="0.25">
      <c r="J52" s="31" t="s">
        <v>76</v>
      </c>
      <c r="K52" s="31" t="s">
        <v>196</v>
      </c>
      <c r="L52" s="32" t="s">
        <v>65</v>
      </c>
      <c r="M52" s="32">
        <v>502</v>
      </c>
    </row>
    <row r="53" spans="10:13" ht="25.5" x14ac:dyDescent="0.25">
      <c r="J53" s="31" t="s">
        <v>89</v>
      </c>
      <c r="K53" s="31" t="s">
        <v>197</v>
      </c>
      <c r="L53" s="32" t="s">
        <v>66</v>
      </c>
      <c r="M53" s="32">
        <v>503</v>
      </c>
    </row>
    <row r="54" spans="10:13" ht="25.5" x14ac:dyDescent="0.25">
      <c r="J54" s="31" t="s">
        <v>90</v>
      </c>
      <c r="K54" s="31" t="s">
        <v>198</v>
      </c>
      <c r="L54" s="32" t="s">
        <v>67</v>
      </c>
      <c r="M54" s="32">
        <v>504</v>
      </c>
    </row>
    <row r="55" spans="10:13" ht="25.5" x14ac:dyDescent="0.25">
      <c r="J55" s="31" t="s">
        <v>77</v>
      </c>
      <c r="K55" s="31" t="s">
        <v>199</v>
      </c>
      <c r="L55" s="32" t="s">
        <v>68</v>
      </c>
      <c r="M55" s="32">
        <v>600</v>
      </c>
    </row>
    <row r="56" spans="10:13" ht="25.5" x14ac:dyDescent="0.25">
      <c r="J56" s="31" t="s">
        <v>78</v>
      </c>
      <c r="K56" s="31" t="s">
        <v>200</v>
      </c>
      <c r="L56" s="32" t="s">
        <v>60</v>
      </c>
      <c r="M56" s="32">
        <v>601</v>
      </c>
    </row>
    <row r="57" spans="10:13" ht="25.5" x14ac:dyDescent="0.25">
      <c r="J57" s="31" t="s">
        <v>79</v>
      </c>
      <c r="K57" s="31" t="s">
        <v>201</v>
      </c>
      <c r="L57" s="32" t="s">
        <v>61</v>
      </c>
      <c r="M57" s="32">
        <v>700</v>
      </c>
    </row>
    <row r="58" spans="10:13" ht="38.25" x14ac:dyDescent="0.25">
      <c r="J58" s="31" t="s">
        <v>96</v>
      </c>
      <c r="K58" s="31" t="s">
        <v>202</v>
      </c>
      <c r="L58" s="32" t="s">
        <v>97</v>
      </c>
      <c r="M58" s="32">
        <v>2005</v>
      </c>
    </row>
    <row r="59" spans="10:13" ht="38.25" x14ac:dyDescent="0.25">
      <c r="J59" s="31" t="s">
        <v>98</v>
      </c>
      <c r="K59" s="31" t="s">
        <v>203</v>
      </c>
      <c r="L59" s="61" t="s">
        <v>99</v>
      </c>
      <c r="M59" s="61">
        <v>2002</v>
      </c>
    </row>
    <row r="60" spans="10:13" ht="38.25" x14ac:dyDescent="0.25">
      <c r="J60" s="31" t="s">
        <v>100</v>
      </c>
      <c r="K60" s="31" t="s">
        <v>204</v>
      </c>
      <c r="L60" s="61" t="s">
        <v>101</v>
      </c>
      <c r="M60" s="61">
        <v>2001</v>
      </c>
    </row>
    <row r="61" spans="10:13" ht="38.25" x14ac:dyDescent="0.25">
      <c r="J61" s="31" t="s">
        <v>102</v>
      </c>
      <c r="K61" s="31" t="s">
        <v>205</v>
      </c>
      <c r="L61" s="61" t="s">
        <v>103</v>
      </c>
      <c r="M61" s="61">
        <v>2000</v>
      </c>
    </row>
    <row r="62" spans="10:13" ht="38.25" x14ac:dyDescent="0.25">
      <c r="J62" s="31" t="s">
        <v>104</v>
      </c>
      <c r="K62" s="31" t="s">
        <v>206</v>
      </c>
      <c r="L62" s="61" t="s">
        <v>105</v>
      </c>
      <c r="M62" s="61">
        <v>2003</v>
      </c>
    </row>
    <row r="63" spans="10:13" ht="38.25" x14ac:dyDescent="0.25">
      <c r="J63" s="31" t="s">
        <v>106</v>
      </c>
      <c r="K63" s="31" t="s">
        <v>207</v>
      </c>
      <c r="L63" s="61" t="s">
        <v>107</v>
      </c>
      <c r="M63" s="61">
        <v>3005</v>
      </c>
    </row>
    <row r="64" spans="10:13" ht="38.25" x14ac:dyDescent="0.25">
      <c r="J64" s="31" t="s">
        <v>108</v>
      </c>
      <c r="K64" s="31" t="s">
        <v>208</v>
      </c>
      <c r="L64" s="32" t="s">
        <v>109</v>
      </c>
      <c r="M64" s="32">
        <v>3002</v>
      </c>
    </row>
    <row r="65" spans="10:13" ht="38.25" x14ac:dyDescent="0.25">
      <c r="J65" s="31" t="s">
        <v>110</v>
      </c>
      <c r="K65" s="31" t="s">
        <v>209</v>
      </c>
      <c r="L65" s="32" t="s">
        <v>111</v>
      </c>
      <c r="M65" s="32">
        <v>3001</v>
      </c>
    </row>
    <row r="66" spans="10:13" ht="38.25" x14ac:dyDescent="0.25">
      <c r="J66" s="31" t="s">
        <v>112</v>
      </c>
      <c r="K66" s="31" t="s">
        <v>210</v>
      </c>
      <c r="L66" s="32" t="s">
        <v>113</v>
      </c>
      <c r="M66" s="32">
        <v>3000</v>
      </c>
    </row>
    <row r="67" spans="10:13" ht="38.25" x14ac:dyDescent="0.25">
      <c r="J67" s="31" t="s">
        <v>114</v>
      </c>
      <c r="K67" s="31" t="s">
        <v>211</v>
      </c>
      <c r="L67" s="32" t="s">
        <v>115</v>
      </c>
      <c r="M67" s="32">
        <v>3003</v>
      </c>
    </row>
    <row r="69" spans="10:13" hidden="1" x14ac:dyDescent="0.25">
      <c r="L69" s="11" t="s">
        <v>69</v>
      </c>
      <c r="M69" s="11">
        <v>602</v>
      </c>
    </row>
    <row r="70" spans="10:13" hidden="1" x14ac:dyDescent="0.25">
      <c r="L70" s="11" t="s">
        <v>70</v>
      </c>
      <c r="M70" s="11">
        <v>603</v>
      </c>
    </row>
    <row r="71" spans="10:13" hidden="1" x14ac:dyDescent="0.25">
      <c r="L71" s="11" t="s">
        <v>71</v>
      </c>
      <c r="M71" s="11">
        <v>701</v>
      </c>
    </row>
    <row r="72" spans="10:13" hidden="1" x14ac:dyDescent="0.25">
      <c r="L72" s="11" t="s">
        <v>72</v>
      </c>
      <c r="M72" s="11">
        <v>702</v>
      </c>
    </row>
  </sheetData>
  <sheetProtection password="8B91" sheet="1" objects="1" scenarios="1"/>
  <mergeCells count="4">
    <mergeCell ref="D3:D4"/>
    <mergeCell ref="B3:B4"/>
    <mergeCell ref="C3:C4"/>
    <mergeCell ref="B22:C23"/>
  </mergeCells>
  <phoneticPr fontId="1"/>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R22" sqref="R22"/>
    </sheetView>
  </sheetViews>
  <sheetFormatPr defaultColWidth="9" defaultRowHeight="12.75" x14ac:dyDescent="0.25"/>
  <cols>
    <col min="1" max="1" width="5" style="43" customWidth="1"/>
    <col min="2" max="2" width="4.59765625" style="43" customWidth="1"/>
    <col min="3" max="3" width="9.46484375" style="43" customWidth="1"/>
    <col min="4" max="10" width="3.73046875" style="43" customWidth="1"/>
    <col min="11" max="11" width="8.59765625" style="43" customWidth="1"/>
    <col min="12" max="12" width="9" style="43"/>
    <col min="13" max="13" width="2.59765625" style="43" customWidth="1"/>
    <col min="14" max="16384" width="9" style="43"/>
  </cols>
  <sheetData>
    <row r="1" spans="1:15" ht="20.100000000000001" customHeight="1" x14ac:dyDescent="0.25">
      <c r="A1" s="42"/>
      <c r="B1" s="42"/>
      <c r="C1" s="42"/>
      <c r="D1" s="43" t="str">
        <f>LEFT(K1,1)</f>
        <v>0</v>
      </c>
      <c r="E1" s="43" t="str">
        <f>MID(K1,2,1)</f>
        <v/>
      </c>
      <c r="F1" s="43" t="str">
        <f>MID(K1,3,1)</f>
        <v/>
      </c>
      <c r="G1" s="43" t="str">
        <f>MID(K1,5,1)</f>
        <v/>
      </c>
      <c r="H1" s="43" t="str">
        <f>MID(K1,6,1)</f>
        <v/>
      </c>
      <c r="I1" s="43" t="str">
        <f>MID(K1,7,1)</f>
        <v/>
      </c>
      <c r="J1" s="43" t="str">
        <f>MID(K1,8,1)</f>
        <v/>
      </c>
      <c r="K1" s="44">
        <f>申込書!Y6</f>
        <v>0</v>
      </c>
    </row>
    <row r="2" spans="1:15" ht="18.75" x14ac:dyDescent="0.35">
      <c r="A2" s="45"/>
      <c r="B2" s="45"/>
      <c r="C2" s="45"/>
      <c r="D2" s="46" t="str">
        <f t="shared" ref="D2:J2" si="0">D1</f>
        <v>0</v>
      </c>
      <c r="E2" s="47" t="str">
        <f t="shared" si="0"/>
        <v/>
      </c>
      <c r="F2" s="46" t="str">
        <f t="shared" si="0"/>
        <v/>
      </c>
      <c r="G2" s="47" t="str">
        <f t="shared" si="0"/>
        <v/>
      </c>
      <c r="H2" s="46" t="str">
        <f t="shared" si="0"/>
        <v/>
      </c>
      <c r="I2" s="48" t="str">
        <f t="shared" si="0"/>
        <v/>
      </c>
      <c r="J2" s="48" t="str">
        <f t="shared" si="0"/>
        <v/>
      </c>
      <c r="L2" s="49" t="s">
        <v>91</v>
      </c>
      <c r="M2" s="49"/>
      <c r="N2" s="49"/>
    </row>
    <row r="3" spans="1:15" ht="20.100000000000001" customHeight="1" x14ac:dyDescent="0.25">
      <c r="A3" s="45"/>
      <c r="B3" s="45"/>
      <c r="C3" s="45"/>
      <c r="D3" s="45"/>
      <c r="E3" s="45"/>
      <c r="F3" s="45"/>
      <c r="G3" s="45"/>
      <c r="H3" s="45"/>
      <c r="I3" s="45"/>
      <c r="J3" s="45"/>
      <c r="L3" s="50" t="s">
        <v>93</v>
      </c>
      <c r="M3" s="51">
        <v>5</v>
      </c>
      <c r="N3" s="52" t="s">
        <v>92</v>
      </c>
    </row>
    <row r="4" spans="1:15" ht="20.100000000000001" customHeight="1" x14ac:dyDescent="0.25">
      <c r="A4" s="45"/>
      <c r="B4" s="45"/>
      <c r="C4" s="45"/>
      <c r="D4" s="45"/>
      <c r="E4" s="45"/>
      <c r="F4" s="45"/>
      <c r="G4" s="164" t="str">
        <f>L18</f>
        <v>〇</v>
      </c>
      <c r="H4" s="164"/>
      <c r="I4" s="164"/>
      <c r="J4" s="45"/>
      <c r="L4" s="50" t="s">
        <v>94</v>
      </c>
      <c r="M4" s="51">
        <v>3</v>
      </c>
      <c r="N4" s="52" t="s">
        <v>92</v>
      </c>
    </row>
    <row r="5" spans="1:15" ht="20.100000000000001" customHeight="1" x14ac:dyDescent="0.25">
      <c r="A5" s="45"/>
      <c r="B5" s="45"/>
      <c r="C5" s="45"/>
      <c r="D5" s="165" t="str">
        <f>CONCATENATE(申込書!E6," 様")</f>
        <v xml:space="preserve"> 様</v>
      </c>
      <c r="E5" s="165"/>
      <c r="F5" s="45"/>
      <c r="G5" s="164"/>
      <c r="H5" s="164"/>
      <c r="I5" s="164"/>
      <c r="J5" s="45"/>
    </row>
    <row r="6" spans="1:15" ht="20.100000000000001" customHeight="1" x14ac:dyDescent="0.3">
      <c r="A6" s="45"/>
      <c r="B6" s="45"/>
      <c r="C6" s="45"/>
      <c r="D6" s="165"/>
      <c r="E6" s="165"/>
      <c r="F6" s="45"/>
      <c r="G6" s="164"/>
      <c r="H6" s="164"/>
      <c r="I6" s="164"/>
      <c r="J6" s="45"/>
      <c r="L6" s="54">
        <f>申込書!E5</f>
        <v>0</v>
      </c>
      <c r="N6" s="54"/>
    </row>
    <row r="7" spans="1:15" ht="20.100000000000001" customHeight="1" x14ac:dyDescent="0.3">
      <c r="A7" s="45"/>
      <c r="B7" s="45"/>
      <c r="C7" s="45"/>
      <c r="D7" s="165"/>
      <c r="E7" s="165"/>
      <c r="F7" s="45"/>
      <c r="G7" s="164"/>
      <c r="H7" s="164"/>
      <c r="I7" s="164"/>
      <c r="J7" s="45"/>
      <c r="K7" s="54"/>
      <c r="L7" s="54" t="str">
        <f>DBCS(L6)</f>
        <v>０</v>
      </c>
      <c r="M7" s="54"/>
      <c r="N7" s="54"/>
      <c r="O7" s="54"/>
    </row>
    <row r="8" spans="1:15" ht="20.100000000000001" customHeight="1" x14ac:dyDescent="0.25">
      <c r="A8" s="45"/>
      <c r="B8" s="45"/>
      <c r="C8" s="166"/>
      <c r="D8" s="165"/>
      <c r="E8" s="165"/>
      <c r="F8" s="45"/>
      <c r="G8" s="164"/>
      <c r="H8" s="164"/>
      <c r="I8" s="164"/>
      <c r="J8" s="45"/>
      <c r="L8" s="43" t="str">
        <f>SUBSTITUTE(L7,"１","一")</f>
        <v>０</v>
      </c>
    </row>
    <row r="9" spans="1:15" ht="20.100000000000001" customHeight="1" x14ac:dyDescent="0.25">
      <c r="A9" s="45"/>
      <c r="B9" s="45"/>
      <c r="C9" s="166"/>
      <c r="D9" s="165"/>
      <c r="E9" s="165"/>
      <c r="F9" s="53"/>
      <c r="G9" s="164"/>
      <c r="H9" s="164"/>
      <c r="I9" s="164"/>
      <c r="J9" s="45"/>
      <c r="L9" s="43" t="str">
        <f>SUBSTITUTE(L8,"２","二")</f>
        <v>０</v>
      </c>
    </row>
    <row r="10" spans="1:15" s="54" customFormat="1" ht="20.100000000000001" customHeight="1" x14ac:dyDescent="0.3">
      <c r="A10" s="55"/>
      <c r="B10" s="45"/>
      <c r="C10" s="166"/>
      <c r="D10" s="165"/>
      <c r="E10" s="165"/>
      <c r="F10" s="55"/>
      <c r="G10" s="164"/>
      <c r="H10" s="164"/>
      <c r="I10" s="164"/>
      <c r="J10" s="55"/>
      <c r="K10" s="43"/>
      <c r="L10" s="43" t="str">
        <f>SUBSTITUTE(L9,"３","三")</f>
        <v>０</v>
      </c>
      <c r="M10" s="43"/>
      <c r="N10" s="43"/>
      <c r="O10" s="43"/>
    </row>
    <row r="11" spans="1:15" ht="20.100000000000001" customHeight="1" x14ac:dyDescent="0.25">
      <c r="A11" s="45"/>
      <c r="B11" s="45"/>
      <c r="C11" s="166"/>
      <c r="D11" s="165"/>
      <c r="E11" s="165"/>
      <c r="F11" s="53"/>
      <c r="G11" s="164"/>
      <c r="H11" s="164"/>
      <c r="I11" s="164"/>
      <c r="J11" s="45"/>
      <c r="L11" s="43" t="str">
        <f>SUBSTITUTE(L10,"４","四")</f>
        <v>０</v>
      </c>
    </row>
    <row r="12" spans="1:15" ht="20.100000000000001" customHeight="1" x14ac:dyDescent="0.25">
      <c r="A12" s="45"/>
      <c r="B12" s="45"/>
      <c r="C12" s="166"/>
      <c r="D12" s="165"/>
      <c r="E12" s="165"/>
      <c r="F12" s="53"/>
      <c r="G12" s="164"/>
      <c r="H12" s="164"/>
      <c r="I12" s="164"/>
      <c r="J12" s="45"/>
      <c r="L12" s="43" t="str">
        <f>SUBSTITUTE(L11,"５","五")</f>
        <v>０</v>
      </c>
    </row>
    <row r="13" spans="1:15" ht="20.100000000000001" customHeight="1" x14ac:dyDescent="0.3">
      <c r="A13" s="45"/>
      <c r="B13" s="56"/>
      <c r="C13" s="166"/>
      <c r="D13" s="165"/>
      <c r="E13" s="165"/>
      <c r="F13" s="53"/>
      <c r="G13" s="164"/>
      <c r="H13" s="164"/>
      <c r="I13" s="164"/>
      <c r="J13" s="45"/>
      <c r="L13" s="43" t="str">
        <f>SUBSTITUTE(L12,"６","六")</f>
        <v>０</v>
      </c>
    </row>
    <row r="14" spans="1:15" ht="20.100000000000001" customHeight="1" x14ac:dyDescent="0.25">
      <c r="A14" s="45"/>
      <c r="B14" s="45"/>
      <c r="C14" s="166"/>
      <c r="D14" s="165"/>
      <c r="E14" s="165"/>
      <c r="F14" s="45"/>
      <c r="G14" s="164"/>
      <c r="H14" s="164"/>
      <c r="I14" s="164"/>
      <c r="J14" s="45"/>
      <c r="L14" s="43" t="str">
        <f>SUBSTITUTE(L13,"７","七")</f>
        <v>０</v>
      </c>
    </row>
    <row r="15" spans="1:15" ht="15.95" customHeight="1" x14ac:dyDescent="0.25">
      <c r="A15" s="45"/>
      <c r="B15" s="45"/>
      <c r="C15" s="166"/>
      <c r="D15" s="165"/>
      <c r="E15" s="165"/>
      <c r="F15" s="45"/>
      <c r="G15" s="164"/>
      <c r="H15" s="164"/>
      <c r="I15" s="164"/>
      <c r="J15" s="45"/>
      <c r="L15" s="43" t="str">
        <f>SUBSTITUTE(L14,"８","八")</f>
        <v>０</v>
      </c>
    </row>
    <row r="16" spans="1:15" ht="15.95" customHeight="1" x14ac:dyDescent="0.25">
      <c r="A16" s="45"/>
      <c r="B16" s="45"/>
      <c r="C16" s="166"/>
      <c r="D16" s="165"/>
      <c r="E16" s="165"/>
      <c r="F16" s="45"/>
      <c r="G16" s="164"/>
      <c r="H16" s="164"/>
      <c r="I16" s="164"/>
      <c r="J16" s="45"/>
      <c r="L16" s="43" t="str">
        <f>SUBSTITUTE(L15,"９","九")</f>
        <v>０</v>
      </c>
    </row>
    <row r="17" spans="1:12" ht="15.95" customHeight="1" x14ac:dyDescent="0.25">
      <c r="A17" s="45"/>
      <c r="B17" s="45"/>
      <c r="C17" s="166"/>
      <c r="D17" s="165"/>
      <c r="E17" s="165"/>
      <c r="F17" s="45"/>
      <c r="G17" s="164"/>
      <c r="H17" s="164"/>
      <c r="I17" s="164"/>
      <c r="J17" s="45"/>
      <c r="L17" s="43" t="str">
        <f>SUBSTITUTE(L16,"０","〇")</f>
        <v>〇</v>
      </c>
    </row>
    <row r="18" spans="1:12" ht="15.95" customHeight="1" x14ac:dyDescent="0.25">
      <c r="A18" s="45"/>
      <c r="B18" s="45"/>
      <c r="C18" s="166"/>
      <c r="D18" s="165"/>
      <c r="E18" s="165"/>
      <c r="F18" s="45"/>
      <c r="G18" s="164"/>
      <c r="H18" s="164"/>
      <c r="I18" s="164"/>
      <c r="J18" s="45"/>
      <c r="L18" s="43" t="str">
        <f>SUBSTITUTE(L17,"－","―")</f>
        <v>〇</v>
      </c>
    </row>
    <row r="19" spans="1:12" ht="20.100000000000001" customHeight="1" x14ac:dyDescent="0.25">
      <c r="A19" s="45"/>
      <c r="B19" s="45"/>
      <c r="C19" s="45"/>
      <c r="D19" s="45"/>
      <c r="E19" s="45"/>
      <c r="F19" s="45"/>
      <c r="G19" s="45"/>
      <c r="H19" s="45"/>
      <c r="I19" s="45"/>
      <c r="J19" s="45"/>
    </row>
  </sheetData>
  <sheetProtection password="8B91" sheet="1" objects="1" scenarios="1"/>
  <mergeCells count="3">
    <mergeCell ref="G4:I18"/>
    <mergeCell ref="D5:E18"/>
    <mergeCell ref="C8:C18"/>
  </mergeCells>
  <phoneticPr fontId="1"/>
  <pageMargins left="0.23622047244094491" right="0" top="0.47244094488188981" bottom="0" header="0.51181102362204722" footer="0.51181102362204722"/>
  <pageSetup paperSize="263" orientation="portrait" horizontalDpi="30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申込書</vt:lpstr>
      <vt:lpstr>集計入力用</vt:lpstr>
      <vt:lpstr>アサミ入力用</vt:lpstr>
      <vt:lpstr>ﾘｽﾄ</vt:lpstr>
      <vt:lpstr>はがき</vt:lpstr>
      <vt:lpstr>はがき!Print_Area</vt:lpstr>
      <vt:lpstr>申込書!Print_Area</vt:lpstr>
      <vt:lpstr>申込書!Print_Titles</vt:lpstr>
      <vt:lpstr>協会登録</vt:lpstr>
      <vt:lpstr>区分</vt:lpstr>
      <vt:lpstr>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海老名市バドミントン協会</dc:creator>
  <cp:lastModifiedBy>日高秀明</cp:lastModifiedBy>
  <cp:lastPrinted>2012-11-06T01:58:55Z</cp:lastPrinted>
  <dcterms:created xsi:type="dcterms:W3CDTF">2008-09-30T08:59:20Z</dcterms:created>
  <dcterms:modified xsi:type="dcterms:W3CDTF">2018-10-21T00:27:29Z</dcterms:modified>
</cp:coreProperties>
</file>