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バド　４月～\2024(R6)混合複県予選会\①要項等\"/>
    </mc:Choice>
  </mc:AlternateContent>
  <xr:revisionPtr revIDLastSave="0" documentId="13_ncr:1_{EAF998BF-D8F3-462F-BC6E-E4BEEC787DA8}" xr6:coauthVersionLast="47" xr6:coauthVersionMax="47" xr10:uidLastSave="{00000000-0000-0000-0000-000000000000}"/>
  <bookViews>
    <workbookView xWindow="-120" yWindow="-120" windowWidth="19440" windowHeight="11640" xr2:uid="{978BABDF-2C88-43E0-A8F3-5D9DB91E1ABD}"/>
  </bookViews>
  <sheets>
    <sheet name="混合複" sheetId="3" r:id="rId1"/>
    <sheet name="Sheet4" sheetId="4" state="hidden" r:id="rId2"/>
  </sheets>
  <definedNames>
    <definedName name="nd">Sheet4!$J$1</definedName>
    <definedName name="nn">Sheet4!$H$1</definedName>
    <definedName name="_xlnm.Print_Area" localSheetId="0">混合複!$A$1:$G$32</definedName>
    <definedName name="ta">Sheet4!$G$3:$J$15</definedName>
    <definedName name="tn">Sheet4!$H$2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4" l="1"/>
  <c r="I9" i="4" s="1"/>
  <c r="A3" i="3"/>
  <c r="K9" i="4"/>
  <c r="K7" i="4"/>
  <c r="K6" i="4"/>
  <c r="H6" i="4" s="1"/>
  <c r="K8" i="4"/>
  <c r="H8" i="4" s="1"/>
  <c r="K5" i="4"/>
  <c r="H5" i="4" s="1"/>
  <c r="K4" i="4"/>
  <c r="H4" i="4" s="1"/>
  <c r="H9" i="4" l="1"/>
  <c r="A2" i="3"/>
  <c r="J29" i="3" l="1"/>
  <c r="J1" i="4"/>
  <c r="K1" i="4" s="1"/>
  <c r="F6" i="3" l="1"/>
  <c r="J6" i="3" s="1"/>
  <c r="F7" i="3"/>
  <c r="J7" i="3" s="1"/>
  <c r="F8" i="3"/>
  <c r="J8" i="3" s="1"/>
  <c r="F9" i="3"/>
  <c r="J9" i="3" s="1"/>
  <c r="F10" i="3"/>
  <c r="J10" i="3" s="1"/>
  <c r="F11" i="3"/>
  <c r="J11" i="3" s="1"/>
  <c r="F12" i="3"/>
  <c r="J12" i="3" s="1"/>
  <c r="F13" i="3"/>
  <c r="J13" i="3" s="1"/>
  <c r="F14" i="3"/>
  <c r="J14" i="3" s="1"/>
  <c r="F15" i="3"/>
  <c r="J15" i="3" s="1"/>
  <c r="F16" i="3"/>
  <c r="J16" i="3" s="1"/>
  <c r="F17" i="3"/>
  <c r="J17" i="3" s="1"/>
  <c r="F18" i="3"/>
  <c r="J18" i="3" s="1"/>
  <c r="F19" i="3"/>
  <c r="J19" i="3" s="1"/>
  <c r="F20" i="3"/>
  <c r="J20" i="3" s="1"/>
  <c r="F21" i="3"/>
  <c r="J21" i="3" s="1"/>
  <c r="F22" i="3"/>
  <c r="J22" i="3" s="1"/>
  <c r="F23" i="3"/>
  <c r="J23" i="3" s="1"/>
  <c r="F24" i="3"/>
  <c r="J24" i="3" s="1"/>
  <c r="F5" i="3"/>
  <c r="J5" i="3" s="1"/>
  <c r="J26" i="3" l="1"/>
  <c r="J27" i="3" s="1"/>
  <c r="D27" i="3" l="1"/>
  <c r="E27" i="3" s="1"/>
  <c r="J28" i="3"/>
  <c r="D28" i="3" l="1"/>
  <c r="E28" i="3" s="1"/>
  <c r="E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636ED46-B35E-4520-A3E6-229A4FA9FFC6}">
      <text>
        <r>
          <rPr>
            <b/>
            <sz val="10"/>
            <color indexed="81"/>
            <rFont val="メイリオ"/>
            <family val="3"/>
            <charset val="128"/>
          </rPr>
          <t>日付入力　mm/dd</t>
        </r>
        <r>
          <rPr>
            <sz val="10"/>
            <color indexed="81"/>
            <rFont val="メイリオ"/>
            <family val="3"/>
            <charset val="128"/>
          </rPr>
          <t xml:space="preserve">
</t>
        </r>
      </text>
    </comment>
  </commentList>
</comments>
</file>

<file path=xl/sharedStrings.xml><?xml version="1.0" encoding="utf-8"?>
<sst xmlns="http://schemas.openxmlformats.org/spreadsheetml/2006/main" count="85" uniqueCount="69">
  <si>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</si>
  <si>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</si>
  <si>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</si>
  <si>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</si>
  <si>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</si>
  <si>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</si>
  <si>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</si>
  <si>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</si>
  <si>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</si>
  <si>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</si>
  <si>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</si>
  <si>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</si>
  <si>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</si>
  <si>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</si>
  <si>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</si>
  <si>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</si>
  <si>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</si>
  <si>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</si>
  <si>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</si>
  <si>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</si>
  <si>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</si>
  <si>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</si>
  <si>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</si>
  <si>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</si>
  <si>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</si>
  <si>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</si>
  <si>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</si>
  <si>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</si>
  <si>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</si>
  <si>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</si>
  <si>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</si>
  <si>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</si>
  <si>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</si>
  <si>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</si>
  <si>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</si>
  <si>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</si>
  <si>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</si>
  <si>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</si>
  <si>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</si>
  <si>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</si>
  <si>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</si>
  <si>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</si>
  <si>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</si>
  <si>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</si>
  <si>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</si>
  <si>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</si>
  <si>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</si>
  <si>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</si>
  <si>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</si>
  <si>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</si>
  <si>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所属チーム名</t>
    <rPh sb="0" eb="2">
      <t>ショゾク</t>
    </rPh>
    <rPh sb="5" eb="6">
      <t>メイ</t>
    </rPh>
    <phoneticPr fontId="1"/>
  </si>
  <si>
    <t>申込責任者</t>
    <rPh sb="0" eb="2">
      <t>モウシコ</t>
    </rPh>
    <rPh sb="2" eb="5">
      <t>セキニンシャ</t>
    </rPh>
    <phoneticPr fontId="1"/>
  </si>
  <si>
    <t>円</t>
    <rPh sb="0" eb="1">
      <t>エン</t>
    </rPh>
    <phoneticPr fontId="1"/>
  </si>
  <si>
    <t>岡山県混合複バドミントン選手権大会</t>
    <rPh sb="3" eb="5">
      <t>コンゴウ</t>
    </rPh>
    <rPh sb="5" eb="6">
      <t>フク</t>
    </rPh>
    <rPh sb="12" eb="15">
      <t>センシュケン</t>
    </rPh>
    <rPh sb="15" eb="17">
      <t>タイカイ</t>
    </rPh>
    <phoneticPr fontId="1"/>
  </si>
  <si>
    <t>岡山県秋季バドミントン選手権大会</t>
    <rPh sb="3" eb="4">
      <t>アキ</t>
    </rPh>
    <rPh sb="4" eb="5">
      <t>キ</t>
    </rPh>
    <phoneticPr fontId="1"/>
  </si>
  <si>
    <r>
      <t xml:space="preserve">生年月日
</t>
    </r>
    <r>
      <rPr>
        <sz val="10"/>
        <rFont val="メイリオ"/>
        <family val="3"/>
        <charset val="128"/>
      </rPr>
      <t>(19xx/xx/xx）</t>
    </r>
    <phoneticPr fontId="1"/>
  </si>
  <si>
    <t>岡山県総合バドミントン選手権大会</t>
    <rPh sb="3" eb="5">
      <t>ソウゴウセンシュケンタイカイケンヨセンカイ</t>
    </rPh>
    <phoneticPr fontId="1"/>
  </si>
  <si>
    <t>岡山県春季バドミントン選手権大会</t>
  </si>
  <si>
    <t>　　</t>
    <phoneticPr fontId="1"/>
  </si>
  <si>
    <t>中国地区総合バドミントン選手権大会県予選会</t>
    <rPh sb="16" eb="18">
      <t>チュウゴク</t>
    </rPh>
    <rPh sb="18" eb="20">
      <t>チクソウゴウセンシュケンタイカイケンヨセンカイ</t>
    </rPh>
    <phoneticPr fontId="1"/>
  </si>
  <si>
    <t>中国地区シニア・全日本シニアバドミントン選手権大会県予選会</t>
    <rPh sb="8" eb="11">
      <t>ゼンニホン</t>
    </rPh>
    <phoneticPr fontId="1"/>
  </si>
  <si>
    <t>MS</t>
  </si>
  <si>
    <t>WS</t>
  </si>
  <si>
    <t>連絡先（E-mail)</t>
    <rPh sb="0" eb="3">
      <t>レンラクサキ</t>
    </rPh>
    <phoneticPr fontId="1"/>
  </si>
  <si>
    <t>連絡先（電　話）</t>
    <rPh sb="0" eb="3">
      <t>レンラクサキ</t>
    </rPh>
    <rPh sb="4" eb="5">
      <t>デン</t>
    </rPh>
    <rPh sb="6" eb="7">
      <t>ハナシ</t>
    </rPh>
    <phoneticPr fontId="1"/>
  </si>
  <si>
    <t>岡山県総合選抜バドミントン選手権大会</t>
    <rPh sb="0" eb="3">
      <t>オカヤマケン</t>
    </rPh>
    <rPh sb="3" eb="5">
      <t>ソウゴウ</t>
    </rPh>
    <rPh sb="5" eb="7">
      <t>センバツ</t>
    </rPh>
    <rPh sb="13" eb="16">
      <t>センシュケン</t>
    </rPh>
    <rPh sb="16" eb="18">
      <t>タイカイ</t>
    </rPh>
    <phoneticPr fontId="1"/>
  </si>
  <si>
    <t>特別国民体育大会バドミントン競技県予選会（成年の部）</t>
    <rPh sb="0" eb="2">
      <t>トクベツ</t>
    </rPh>
    <phoneticPr fontId="1"/>
  </si>
  <si>
    <t>中国地区総合・中国地区シニアバドミントン選手権大会県予選会</t>
    <rPh sb="0" eb="6">
      <t>チュウゴクチクソウゴウ</t>
    </rPh>
    <phoneticPr fontId="1"/>
  </si>
  <si>
    <r>
      <t xml:space="preserve">日バ会員番号
</t>
    </r>
    <r>
      <rPr>
        <sz val="10"/>
        <rFont val="メイリオ"/>
        <family val="3"/>
        <charset val="128"/>
      </rPr>
      <t>（10桁）</t>
    </r>
    <rPh sb="0" eb="1">
      <t>ニチ</t>
    </rPh>
    <rPh sb="2" eb="4">
      <t>カイイン</t>
    </rPh>
    <rPh sb="4" eb="6">
      <t>バンゴウ</t>
    </rPh>
    <rPh sb="10" eb="11">
      <t>ケタ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</si>
</sst>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
    <numFmt numFmtId="178" formatCode="[$]ggge&quot;年&quot;m&quot;月&quot;d&quot;日&quot;;@" x16r2:formatCode16="[$-ja-JP-x-gannen]ggge&quot;年&quot;m&quot;月&quot;d&quot;日&quot;;@"/>
    <numFmt numFmtId="179" formatCode="##&quot;名　　＝&quot;"/>
    <numFmt numFmtId="180" formatCode="yyyy/mm/dd"/>
    <numFmt numFmtId="181" formatCode="ggge&quot;年度&quot;"/>
  </numFmts>
  <fonts count="7"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sz val="10"/>
      <name val="メイリオ"/>
      <family val="3"/>
      <charset val="128"/>
    </font>
    <font>
      <b/>
      <sz val="10"/>
      <color indexed="81"/>
      <name val="メイリオ"/>
      <family val="3"/>
      <charset val="128"/>
    </font>
    <font>
      <sz val="10"/>
      <color indexed="81"/>
      <name val="メイリオ"/>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Alignment="1">
      <alignment horizontal="left" vertical="center"/>
    </xf>
    <xf numFmtId="177" fontId="3" fillId="0" borderId="0" xfId="0" applyNumberFormat="1" applyFont="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8" xfId="0" applyFont="1" applyBorder="1">
      <alignment vertical="center"/>
    </xf>
    <xf numFmtId="0" fontId="3" fillId="0" borderId="8" xfId="0" applyFont="1" applyBorder="1" applyAlignment="1">
      <alignment horizontal="center" vertical="center"/>
    </xf>
    <xf numFmtId="49" fontId="3" fillId="0" borderId="8" xfId="0" applyNumberFormat="1" applyFont="1" applyBorder="1" applyAlignment="1">
      <alignment horizontal="center" vertical="center" shrinkToFit="1"/>
    </xf>
    <xf numFmtId="0" fontId="3" fillId="0" borderId="9" xfId="0" applyFont="1" applyBorder="1">
      <alignment vertical="center"/>
    </xf>
    <xf numFmtId="0" fontId="3" fillId="0" borderId="9" xfId="0" applyFont="1" applyBorder="1" applyAlignment="1">
      <alignment horizontal="center" vertical="center"/>
    </xf>
    <xf numFmtId="49" fontId="3" fillId="0" borderId="9" xfId="0" applyNumberFormat="1" applyFont="1" applyBorder="1" applyAlignment="1">
      <alignment horizontal="center" vertical="center" shrinkToFit="1"/>
    </xf>
    <xf numFmtId="0" fontId="3" fillId="0" borderId="10" xfId="0"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179" fontId="3" fillId="0" borderId="5" xfId="0" applyNumberFormat="1" applyFont="1" applyBorder="1" applyAlignment="1">
      <alignment horizontal="right" vertical="center" indent="1"/>
    </xf>
    <xf numFmtId="180" fontId="3" fillId="0" borderId="8" xfId="0" applyNumberFormat="1" applyFont="1" applyBorder="1" applyAlignment="1">
      <alignment horizontal="center" vertical="center"/>
    </xf>
    <xf numFmtId="180" fontId="3" fillId="0" borderId="9"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181" fontId="2" fillId="0" borderId="0" xfId="0" applyNumberFormat="1" applyFont="1" applyAlignment="1">
      <alignment horizontal="center" vertical="center"/>
    </xf>
    <xf numFmtId="181" fontId="3" fillId="0" borderId="0" xfId="0" applyNumberFormat="1"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178" fontId="3" fillId="0" borderId="0" xfId="0" applyNumberFormat="1" applyFont="1" applyAlignment="1">
      <alignment horizontal="distributed" vertical="center" indent="2"/>
    </xf>
  </cellXfs>
  <cellStyles count="1">
    <cellStyle name="標準" xfId="0" builtinId="0"/>
  </cellStyles>
  <dxfs count="1">
    <dxf>
      <font>
        <color rgb="FFFFFF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20D68-F5E9-46A9-B271-118BD5552D65}">
  <sheetPr>
    <pageSetUpPr fitToPage="1"/>
  </sheetPr>
  <dimension ref="A1:J33"/>
  <sheetViews>
    <sheetView tabSelected="1" workbookViewId="0">
      <selection activeCell="M9" sqref="M9"/>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25" t="str">
        <f>IF(tn="","",VLOOKUP(tn,ta,2,-1))</f>
        <v>第21回岡山県混合複バドミントン選手権大会</v>
      </c>
      <c r="B2" s="25"/>
      <c r="C2" s="25"/>
      <c r="D2" s="25"/>
      <c r="E2" s="25"/>
      <c r="F2" s="25"/>
      <c r="G2" s="25"/>
    </row>
    <row r="3" spans="1:10" ht="22.15" customHeight="1" x14ac:dyDescent="0.15">
      <c r="A3" s="26" t="str">
        <f>IF(tn="","",VLOOKUP(tn,ta,4,-1))</f>
        <v>中国地区総合・中国地区シニアバドミントン選手権大会県予選会</v>
      </c>
      <c r="B3" s="26"/>
      <c r="C3" s="26"/>
      <c r="D3" s="26"/>
      <c r="E3" s="26"/>
      <c r="F3" s="26"/>
      <c r="G3" s="26"/>
    </row>
    <row r="4" spans="1:10" s="3" customFormat="1" ht="35.25" x14ac:dyDescent="0.15">
      <c r="A4" s="10" t="s">
        <v>4</v>
      </c>
      <c r="B4" s="11" t="s">
        <v>68</v>
      </c>
      <c r="C4" s="11" t="s">
        <v>5</v>
      </c>
      <c r="D4" s="10" t="s">
        <v>3</v>
      </c>
      <c r="E4" s="11" t="s">
        <v>55</v>
      </c>
      <c r="F4" s="10" t="s">
        <v>2</v>
      </c>
      <c r="G4" s="11" t="s">
        <v>1</v>
      </c>
      <c r="J4" s="3" t="s">
        <v>47</v>
      </c>
    </row>
    <row r="5" spans="1:10" ht="25.5" customHeight="1" x14ac:dyDescent="0.15">
      <c r="A5" s="23"/>
      <c r="B5" s="12"/>
      <c r="C5" s="12"/>
      <c r="D5" s="18"/>
      <c r="E5" s="21"/>
      <c r="F5" s="13" t="str">
        <f t="shared" ref="F5:F24" si="0">IF(E5&lt;&gt;"",DATEDIF(E5,DATEVALUE(nd),"Y"),"")</f>
        <v/>
      </c>
      <c r="G5" s="14"/>
      <c r="J5" s="2">
        <f>IF(F5&lt;18,1,0)</f>
        <v>0</v>
      </c>
    </row>
    <row r="6" spans="1:10" ht="25.5" customHeight="1" x14ac:dyDescent="0.15">
      <c r="A6" s="24"/>
      <c r="B6" s="15"/>
      <c r="C6" s="15"/>
      <c r="D6" s="19"/>
      <c r="E6" s="22"/>
      <c r="F6" s="16" t="str">
        <f t="shared" si="0"/>
        <v/>
      </c>
      <c r="G6" s="17"/>
      <c r="J6" s="2">
        <f t="shared" ref="J6:J24" si="1">IF(F6&lt;18,1,0)</f>
        <v>0</v>
      </c>
    </row>
    <row r="7" spans="1:10" ht="25.5" customHeight="1" x14ac:dyDescent="0.15">
      <c r="A7" s="23"/>
      <c r="B7" s="12"/>
      <c r="C7" s="12"/>
      <c r="D7" s="18"/>
      <c r="E7" s="21"/>
      <c r="F7" s="13" t="str">
        <f t="shared" si="0"/>
        <v/>
      </c>
      <c r="G7" s="14"/>
      <c r="J7" s="2">
        <f t="shared" si="1"/>
        <v>0</v>
      </c>
    </row>
    <row r="8" spans="1:10" ht="25.5" customHeight="1" x14ac:dyDescent="0.15">
      <c r="A8" s="24"/>
      <c r="B8" s="15"/>
      <c r="C8" s="15"/>
      <c r="D8" s="19"/>
      <c r="E8" s="22"/>
      <c r="F8" s="16" t="str">
        <f t="shared" si="0"/>
        <v/>
      </c>
      <c r="G8" s="17"/>
      <c r="J8" s="2">
        <f t="shared" si="1"/>
        <v>0</v>
      </c>
    </row>
    <row r="9" spans="1:10" ht="25.5" customHeight="1" x14ac:dyDescent="0.15">
      <c r="A9" s="23"/>
      <c r="B9" s="12"/>
      <c r="C9" s="12"/>
      <c r="D9" s="18"/>
      <c r="E9" s="21"/>
      <c r="F9" s="13" t="str">
        <f t="shared" si="0"/>
        <v/>
      </c>
      <c r="G9" s="14"/>
      <c r="J9" s="2">
        <f t="shared" si="1"/>
        <v>0</v>
      </c>
    </row>
    <row r="10" spans="1:10" ht="25.5" customHeight="1" x14ac:dyDescent="0.15">
      <c r="A10" s="24"/>
      <c r="B10" s="15"/>
      <c r="C10" s="15"/>
      <c r="D10" s="19"/>
      <c r="E10" s="22"/>
      <c r="F10" s="16" t="str">
        <f t="shared" si="0"/>
        <v/>
      </c>
      <c r="G10" s="17"/>
      <c r="J10" s="2">
        <f t="shared" si="1"/>
        <v>0</v>
      </c>
    </row>
    <row r="11" spans="1:10" ht="25.5" customHeight="1" x14ac:dyDescent="0.15">
      <c r="A11" s="23"/>
      <c r="B11" s="12"/>
      <c r="C11" s="12"/>
      <c r="D11" s="18"/>
      <c r="E11" s="21"/>
      <c r="F11" s="13" t="str">
        <f t="shared" si="0"/>
        <v/>
      </c>
      <c r="G11" s="14"/>
      <c r="J11" s="2">
        <f t="shared" si="1"/>
        <v>0</v>
      </c>
    </row>
    <row r="12" spans="1:10" ht="25.5" customHeight="1" x14ac:dyDescent="0.15">
      <c r="A12" s="24"/>
      <c r="B12" s="15"/>
      <c r="C12" s="15"/>
      <c r="D12" s="19"/>
      <c r="E12" s="22"/>
      <c r="F12" s="16" t="str">
        <f t="shared" si="0"/>
        <v/>
      </c>
      <c r="G12" s="17"/>
      <c r="J12" s="2">
        <f t="shared" si="1"/>
        <v>0</v>
      </c>
    </row>
    <row r="13" spans="1:10" ht="25.5" customHeight="1" x14ac:dyDescent="0.15">
      <c r="A13" s="23"/>
      <c r="B13" s="12"/>
      <c r="C13" s="12"/>
      <c r="D13" s="18"/>
      <c r="E13" s="21"/>
      <c r="F13" s="13" t="str">
        <f t="shared" si="0"/>
        <v/>
      </c>
      <c r="G13" s="14"/>
      <c r="J13" s="2">
        <f t="shared" si="1"/>
        <v>0</v>
      </c>
    </row>
    <row r="14" spans="1:10" ht="25.5" customHeight="1" x14ac:dyDescent="0.15">
      <c r="A14" s="24"/>
      <c r="B14" s="15"/>
      <c r="C14" s="15"/>
      <c r="D14" s="19"/>
      <c r="E14" s="22"/>
      <c r="F14" s="16" t="str">
        <f t="shared" si="0"/>
        <v/>
      </c>
      <c r="G14" s="17"/>
      <c r="J14" s="2">
        <f t="shared" si="1"/>
        <v>0</v>
      </c>
    </row>
    <row r="15" spans="1:10" ht="25.5" customHeight="1" x14ac:dyDescent="0.15">
      <c r="A15" s="23"/>
      <c r="B15" s="12"/>
      <c r="C15" s="12"/>
      <c r="D15" s="18"/>
      <c r="E15" s="21"/>
      <c r="F15" s="13" t="str">
        <f t="shared" si="0"/>
        <v/>
      </c>
      <c r="G15" s="14"/>
      <c r="J15" s="2">
        <f t="shared" si="1"/>
        <v>0</v>
      </c>
    </row>
    <row r="16" spans="1:10" ht="25.5" customHeight="1" x14ac:dyDescent="0.15">
      <c r="A16" s="24"/>
      <c r="B16" s="15"/>
      <c r="C16" s="15"/>
      <c r="D16" s="19"/>
      <c r="E16" s="22"/>
      <c r="F16" s="16" t="str">
        <f t="shared" si="0"/>
        <v/>
      </c>
      <c r="G16" s="17"/>
      <c r="J16" s="2">
        <f t="shared" si="1"/>
        <v>0</v>
      </c>
    </row>
    <row r="17" spans="1:10" ht="25.5" customHeight="1" x14ac:dyDescent="0.15">
      <c r="A17" s="23"/>
      <c r="B17" s="12"/>
      <c r="C17" s="12"/>
      <c r="D17" s="18"/>
      <c r="E17" s="21"/>
      <c r="F17" s="13" t="str">
        <f t="shared" si="0"/>
        <v/>
      </c>
      <c r="G17" s="14"/>
      <c r="J17" s="2">
        <f t="shared" si="1"/>
        <v>0</v>
      </c>
    </row>
    <row r="18" spans="1:10" ht="25.5" customHeight="1" x14ac:dyDescent="0.15">
      <c r="A18" s="24"/>
      <c r="B18" s="15"/>
      <c r="C18" s="15"/>
      <c r="D18" s="19"/>
      <c r="E18" s="22"/>
      <c r="F18" s="16" t="str">
        <f t="shared" si="0"/>
        <v/>
      </c>
      <c r="G18" s="17"/>
      <c r="J18" s="2">
        <f t="shared" si="1"/>
        <v>0</v>
      </c>
    </row>
    <row r="19" spans="1:10" ht="25.5" customHeight="1" x14ac:dyDescent="0.15">
      <c r="A19" s="23"/>
      <c r="B19" s="12"/>
      <c r="C19" s="12"/>
      <c r="D19" s="18"/>
      <c r="E19" s="21"/>
      <c r="F19" s="13" t="str">
        <f t="shared" si="0"/>
        <v/>
      </c>
      <c r="G19" s="14"/>
      <c r="J19" s="2">
        <f t="shared" si="1"/>
        <v>0</v>
      </c>
    </row>
    <row r="20" spans="1:10" ht="25.5" customHeight="1" x14ac:dyDescent="0.15">
      <c r="A20" s="24"/>
      <c r="B20" s="15"/>
      <c r="C20" s="15"/>
      <c r="D20" s="19"/>
      <c r="E20" s="22"/>
      <c r="F20" s="16" t="str">
        <f t="shared" si="0"/>
        <v/>
      </c>
      <c r="G20" s="17"/>
      <c r="J20" s="2">
        <f t="shared" si="1"/>
        <v>0</v>
      </c>
    </row>
    <row r="21" spans="1:10" ht="25.5" customHeight="1" x14ac:dyDescent="0.15">
      <c r="A21" s="23"/>
      <c r="B21" s="12"/>
      <c r="C21" s="12"/>
      <c r="D21" s="18"/>
      <c r="E21" s="21"/>
      <c r="F21" s="13" t="str">
        <f t="shared" si="0"/>
        <v/>
      </c>
      <c r="G21" s="14"/>
      <c r="J21" s="2">
        <f t="shared" si="1"/>
        <v>0</v>
      </c>
    </row>
    <row r="22" spans="1:10" ht="25.5" customHeight="1" x14ac:dyDescent="0.15">
      <c r="A22" s="24"/>
      <c r="B22" s="15"/>
      <c r="C22" s="15"/>
      <c r="D22" s="19"/>
      <c r="E22" s="22"/>
      <c r="F22" s="16" t="str">
        <f t="shared" si="0"/>
        <v/>
      </c>
      <c r="G22" s="17"/>
      <c r="J22" s="2">
        <f t="shared" si="1"/>
        <v>0</v>
      </c>
    </row>
    <row r="23" spans="1:10" ht="25.5" customHeight="1" x14ac:dyDescent="0.15">
      <c r="A23" s="23"/>
      <c r="B23" s="12"/>
      <c r="C23" s="12"/>
      <c r="D23" s="18"/>
      <c r="E23" s="21"/>
      <c r="F23" s="13" t="str">
        <f t="shared" si="0"/>
        <v/>
      </c>
      <c r="G23" s="14"/>
      <c r="J23" s="2">
        <f t="shared" si="1"/>
        <v>0</v>
      </c>
    </row>
    <row r="24" spans="1:10" ht="25.5" customHeight="1" x14ac:dyDescent="0.15">
      <c r="A24" s="24"/>
      <c r="B24" s="15"/>
      <c r="C24" s="15"/>
      <c r="D24" s="19"/>
      <c r="E24" s="22"/>
      <c r="F24" s="16" t="str">
        <f t="shared" si="0"/>
        <v/>
      </c>
      <c r="G24" s="17"/>
      <c r="J24" s="2">
        <f t="shared" si="1"/>
        <v>0</v>
      </c>
    </row>
    <row r="25" spans="1:10" ht="16.5" customHeight="1" x14ac:dyDescent="0.15">
      <c r="A25" s="5"/>
      <c r="B25" s="5"/>
      <c r="C25" s="4"/>
      <c r="D25" s="5"/>
      <c r="E25" s="5"/>
      <c r="F25" s="5"/>
      <c r="G25" s="4"/>
    </row>
    <row r="26" spans="1:10" ht="21.6" customHeight="1" x14ac:dyDescent="0.15">
      <c r="A26" s="1"/>
      <c r="B26" s="8" t="s">
        <v>0</v>
      </c>
      <c r="D26" s="1"/>
      <c r="J26" s="2">
        <f>SUM(J5:J25)</f>
        <v>0</v>
      </c>
    </row>
    <row r="27" spans="1:10" ht="21.6" customHeight="1" x14ac:dyDescent="0.15">
      <c r="A27" s="1"/>
      <c r="B27" s="1" t="s">
        <v>46</v>
      </c>
      <c r="C27" s="1" t="s">
        <v>48</v>
      </c>
      <c r="D27" s="20" t="str">
        <f>IF(J27=0,"",J27)</f>
        <v/>
      </c>
      <c r="E27" s="9" t="str">
        <f>IF(D27="","",800*D27)</f>
        <v/>
      </c>
      <c r="F27" s="1" t="s">
        <v>52</v>
      </c>
      <c r="J27" s="2">
        <f>J29-J26</f>
        <v>0</v>
      </c>
    </row>
    <row r="28" spans="1:10" ht="21.6" customHeight="1" x14ac:dyDescent="0.15">
      <c r="A28" s="1"/>
      <c r="B28" s="1"/>
      <c r="C28" s="1" t="s">
        <v>49</v>
      </c>
      <c r="D28" s="20" t="str">
        <f>IF(J28=0,"",J28)</f>
        <v/>
      </c>
      <c r="E28" s="9" t="str">
        <f>IF(D28="","",500*D28)</f>
        <v/>
      </c>
      <c r="F28" s="1" t="s">
        <v>52</v>
      </c>
      <c r="J28" s="2">
        <f>J26</f>
        <v>0</v>
      </c>
    </row>
    <row r="29" spans="1:10" ht="21.6" customHeight="1" x14ac:dyDescent="0.15">
      <c r="A29" s="1"/>
      <c r="B29" s="29" t="s">
        <v>45</v>
      </c>
      <c r="C29" s="29"/>
      <c r="E29" s="9">
        <f>SUM(E27:E28)</f>
        <v>0</v>
      </c>
      <c r="F29" s="1" t="s">
        <v>52</v>
      </c>
      <c r="J29" s="2">
        <f>COUNTA(A5:A24)*2</f>
        <v>0</v>
      </c>
    </row>
    <row r="30" spans="1:10" ht="25.9" customHeight="1" x14ac:dyDescent="0.15">
      <c r="A30" s="1"/>
      <c r="B30" s="1"/>
      <c r="C30" s="2" t="s">
        <v>50</v>
      </c>
      <c r="D30" s="28"/>
      <c r="E30" s="28"/>
      <c r="F30" s="28"/>
      <c r="G30" s="28"/>
    </row>
    <row r="31" spans="1:10" ht="25.9" customHeight="1" x14ac:dyDescent="0.15">
      <c r="A31" s="1"/>
      <c r="B31" s="1"/>
      <c r="C31" s="2" t="s">
        <v>51</v>
      </c>
      <c r="D31" s="27"/>
      <c r="E31" s="27"/>
      <c r="F31" s="27"/>
      <c r="G31" s="27"/>
    </row>
    <row r="32" spans="1:10" ht="25.9" customHeight="1" x14ac:dyDescent="0.15">
      <c r="A32" s="1"/>
      <c r="B32" s="1"/>
      <c r="C32" s="2" t="s">
        <v>64</v>
      </c>
      <c r="D32" s="27"/>
      <c r="E32" s="27"/>
      <c r="F32" s="27"/>
      <c r="G32" s="27"/>
      <c r="H32" s="1"/>
    </row>
    <row r="33" spans="1:8" ht="25.9" customHeight="1" x14ac:dyDescent="0.15">
      <c r="A33" s="1"/>
      <c r="B33" s="1"/>
      <c r="C33" s="2" t="s">
        <v>63</v>
      </c>
      <c r="D33" s="27"/>
      <c r="E33" s="27"/>
      <c r="F33" s="27"/>
      <c r="G33" s="27"/>
      <c r="H33" s="1"/>
    </row>
  </sheetData>
  <mergeCells count="17">
    <mergeCell ref="A17:A18"/>
    <mergeCell ref="A19:A20"/>
    <mergeCell ref="A21:A22"/>
    <mergeCell ref="A23:A24"/>
    <mergeCell ref="D33:G33"/>
    <mergeCell ref="D32:G32"/>
    <mergeCell ref="D30:G30"/>
    <mergeCell ref="D31:G31"/>
    <mergeCell ref="B29:C29"/>
    <mergeCell ref="A13:A14"/>
    <mergeCell ref="A15:A16"/>
    <mergeCell ref="A2:G2"/>
    <mergeCell ref="A5:A6"/>
    <mergeCell ref="A7:A8"/>
    <mergeCell ref="A9:A10"/>
    <mergeCell ref="A11:A12"/>
    <mergeCell ref="A3:G3"/>
  </mergeCells>
  <phoneticPr fontId="1"/>
  <conditionalFormatting sqref="A2:G3">
    <cfRule type="expression" dxfId="0" priority="1">
      <formula>OR(tn=1,tn=2,tn=4,tn=6)</formula>
    </cfRule>
  </conditionalFormatting>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D983050 C917495:D917514 C851959:D851978 C786423:D786442 C720887:D720906 C655351:D655370 C589815:D589834 C524279:D524298 C458743:D458762 C393207:D393226 C327671:D327690 C262135:D262154 C196599:D196618 C131063:D131082 C65527:D65546 D5:D24" xr:uid="{56B391BB-8050-4536-9D00-269A797AA5BE}"/>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D983057 B917521:D917521 B851985:D851985 B786449:D786449 B720913:D720913 B655377:D655377 B589841:D589841 B524305:D524305 B458769:D458769 B393233:D393233 B327697:D327697 B262161:D262161 B196625:D196625 B131089:D131089 B65553:D65553" xr:uid="{C70ABC09-A7CD-4BF8-96EC-96A702A40B57}"/>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983058:E983058 B917522:E917522 B851986:E851986 B786450:E786450 B720914:E720914 B655378:E655378 B589842:E589842 B524306:E524306 B458770:E458770 B393234:E393234 B327698:E327698 B262162:E262162 B196626:E196626 B131090:E131090 B65554:E65554" xr:uid="{F3DDBC64-8B8D-4F9D-8D6F-C07B7B895347}"/>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xr:uid="{FD865496-DC67-4353-80CB-052C334EF3FF}"/>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G65527:G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G131063:G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G196599:G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G262135:G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G327671:G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G393207:G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G458743:G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G524279:G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G589815:G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G655351:G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G720887:G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G786423:G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G851959:G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G917495:G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G983031:G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xr:uid="{CC084EED-2254-4470-8C10-6BE0C7047266}">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xr:uid="{0CFEC700-0976-4315-A274-A7E55C486A0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xr:uid="{988EB48D-1071-47E9-A603-BBBDC431969B}">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8CC713E8-6D03-4F87-A8B3-20CB41559E41}">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5B1F7FA9-1545-4B22-9FC9-F6661D535CBA}">
          <x14:formula1>
            <xm:f>Sheet4!$C$2:$C$7</xm:f>
          </x14:formula1>
          <xm:sqref>A5:A24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BE0D6-C184-4AE6-9F50-D9413B6BD10A}">
  <dimension ref="A1:M20"/>
  <sheetViews>
    <sheetView topLeftCell="D1" workbookViewId="0">
      <selection activeCell="H13" sqref="H13"/>
    </sheetView>
  </sheetViews>
  <sheetFormatPr defaultColWidth="8.875" defaultRowHeight="18.75" x14ac:dyDescent="0.15"/>
  <cols>
    <col min="1" max="7" width="8.875" style="2"/>
    <col min="8" max="8" width="35.875" style="2" customWidth="1"/>
    <col min="9" max="9" width="36.5" style="2" customWidth="1"/>
    <col min="10" max="10" width="16.375" style="2" customWidth="1"/>
    <col min="11" max="16384" width="8.875" style="2"/>
  </cols>
  <sheetData>
    <row r="1" spans="1:13" ht="19.5" thickBot="1" x14ac:dyDescent="0.2">
      <c r="A1" s="2" t="s">
        <v>9</v>
      </c>
      <c r="B1" s="2" t="s">
        <v>10</v>
      </c>
      <c r="C1" s="2" t="s">
        <v>11</v>
      </c>
      <c r="D1" s="1" t="s">
        <v>9</v>
      </c>
      <c r="E1" s="1" t="s">
        <v>10</v>
      </c>
      <c r="G1" s="2" t="s">
        <v>6</v>
      </c>
      <c r="H1" s="6">
        <v>2024</v>
      </c>
      <c r="I1" s="2" t="s">
        <v>6</v>
      </c>
      <c r="J1" s="2" t="str">
        <f>CONCATENATE(H1,"/",4,"/",1)</f>
        <v>2024/4/1</v>
      </c>
      <c r="K1" s="2">
        <f>DATEVALUE(nd)</f>
        <v>45383</v>
      </c>
    </row>
    <row r="2" spans="1:13" ht="19.5" thickBot="1" x14ac:dyDescent="0.2">
      <c r="A2" s="2" t="s">
        <v>12</v>
      </c>
      <c r="B2" s="2" t="s">
        <v>25</v>
      </c>
      <c r="C2" s="2" t="s">
        <v>39</v>
      </c>
      <c r="D2" s="1" t="s">
        <v>61</v>
      </c>
      <c r="E2" s="1" t="s">
        <v>25</v>
      </c>
      <c r="G2" s="2" t="s">
        <v>7</v>
      </c>
      <c r="H2" s="7">
        <v>3</v>
      </c>
    </row>
    <row r="3" spans="1:13" x14ac:dyDescent="0.15">
      <c r="A3" s="2" t="s">
        <v>13</v>
      </c>
      <c r="B3" s="2" t="s">
        <v>26</v>
      </c>
      <c r="C3" s="2" t="s">
        <v>40</v>
      </c>
      <c r="D3" s="1" t="s">
        <v>62</v>
      </c>
      <c r="E3" s="1" t="s">
        <v>26</v>
      </c>
      <c r="G3" s="2" t="s">
        <v>7</v>
      </c>
      <c r="H3" s="2" t="s">
        <v>8</v>
      </c>
    </row>
    <row r="4" spans="1:13" x14ac:dyDescent="0.15">
      <c r="A4" s="2" t="s">
        <v>14</v>
      </c>
      <c r="B4" s="2" t="s">
        <v>27</v>
      </c>
      <c r="C4" s="2" t="s">
        <v>41</v>
      </c>
      <c r="G4" s="1">
        <v>1</v>
      </c>
      <c r="H4" s="2" t="str">
        <f>CONCATENATE("令和",K4,"年度",I4)</f>
        <v>令和6年度岡山県総合バドミントン選手権大会</v>
      </c>
      <c r="I4" s="2" t="s">
        <v>56</v>
      </c>
      <c r="J4" s="2" t="s">
        <v>59</v>
      </c>
      <c r="K4" s="3">
        <f>nn-2018</f>
        <v>6</v>
      </c>
      <c r="L4" s="3"/>
    </row>
    <row r="5" spans="1:13" x14ac:dyDescent="0.15">
      <c r="A5" s="2" t="s">
        <v>15</v>
      </c>
      <c r="B5" s="2" t="s">
        <v>28</v>
      </c>
      <c r="C5" s="2" t="s">
        <v>42</v>
      </c>
      <c r="G5" s="1">
        <v>2</v>
      </c>
      <c r="H5" s="2" t="str">
        <f>CONCATENATE("第",K5,"回",I5)</f>
        <v>第67回岡山県春季バドミントン選手権大会</v>
      </c>
      <c r="I5" s="2" t="s">
        <v>57</v>
      </c>
      <c r="J5" s="8" t="s">
        <v>60</v>
      </c>
      <c r="K5" s="3">
        <f>nn-1957</f>
        <v>67</v>
      </c>
      <c r="L5" s="3"/>
    </row>
    <row r="6" spans="1:13" x14ac:dyDescent="0.15">
      <c r="A6" s="2" t="s">
        <v>16</v>
      </c>
      <c r="B6" s="2" t="s">
        <v>29</v>
      </c>
      <c r="C6" s="2" t="s">
        <v>43</v>
      </c>
      <c r="G6" s="3">
        <v>3</v>
      </c>
      <c r="H6" s="2" t="str">
        <f t="shared" ref="H6:H8" si="0">CONCATENATE("第",K6,"回",I6)</f>
        <v>第21回岡山県混合複バドミントン選手権大会</v>
      </c>
      <c r="I6" s="2" t="s">
        <v>53</v>
      </c>
      <c r="J6" s="8" t="s">
        <v>67</v>
      </c>
      <c r="K6" s="3">
        <f>nn-2003</f>
        <v>21</v>
      </c>
      <c r="L6" s="3"/>
    </row>
    <row r="7" spans="1:13" x14ac:dyDescent="0.15">
      <c r="A7" s="2" t="s">
        <v>17</v>
      </c>
      <c r="B7" s="2" t="s">
        <v>30</v>
      </c>
      <c r="C7" s="2" t="s">
        <v>44</v>
      </c>
      <c r="G7" s="1">
        <v>4</v>
      </c>
      <c r="H7" s="2" t="s">
        <v>66</v>
      </c>
      <c r="J7" s="2" t="s">
        <v>58</v>
      </c>
      <c r="K7" s="3">
        <f>nn-1945</f>
        <v>79</v>
      </c>
      <c r="L7" s="3"/>
    </row>
    <row r="8" spans="1:13" x14ac:dyDescent="0.15">
      <c r="A8" s="2" t="s">
        <v>18</v>
      </c>
      <c r="B8" s="2" t="s">
        <v>31</v>
      </c>
      <c r="G8" s="3">
        <v>5</v>
      </c>
      <c r="H8" s="2" t="str">
        <f t="shared" si="0"/>
        <v>第67回岡山県秋季バドミントン選手権大会</v>
      </c>
      <c r="I8" s="2" t="s">
        <v>54</v>
      </c>
      <c r="J8" s="2" t="s">
        <v>58</v>
      </c>
      <c r="K8" s="3">
        <f>nn-1957</f>
        <v>67</v>
      </c>
      <c r="L8" s="3"/>
    </row>
    <row r="9" spans="1:13" x14ac:dyDescent="0.15">
      <c r="A9" s="2" t="s">
        <v>19</v>
      </c>
      <c r="B9" s="2" t="s">
        <v>32</v>
      </c>
      <c r="G9" s="1">
        <v>6</v>
      </c>
      <c r="H9" s="2" t="str">
        <f>CONCATENATE("第",K9,"回OHK杯 ",I9)</f>
        <v>第39回OHK杯 令和6年度岡山県総合選抜バドミントン選手権大会</v>
      </c>
      <c r="I9" s="2" t="str">
        <f>CONCATENATE("令和",L9,"年度",M9)</f>
        <v>令和6年度岡山県総合選抜バドミントン選手権大会</v>
      </c>
      <c r="J9" s="2" t="s">
        <v>58</v>
      </c>
      <c r="K9" s="3">
        <f>nn-1985</f>
        <v>39</v>
      </c>
      <c r="L9" s="3">
        <f>nn-2018</f>
        <v>6</v>
      </c>
      <c r="M9" s="2" t="s">
        <v>65</v>
      </c>
    </row>
    <row r="10" spans="1:13" x14ac:dyDescent="0.15">
      <c r="A10" s="2" t="s">
        <v>20</v>
      </c>
      <c r="B10" s="2" t="s">
        <v>33</v>
      </c>
      <c r="G10" s="3">
        <v>7</v>
      </c>
      <c r="J10" s="2" t="s">
        <v>58</v>
      </c>
    </row>
    <row r="11" spans="1:13" x14ac:dyDescent="0.15">
      <c r="A11" s="2" t="s">
        <v>21</v>
      </c>
      <c r="B11" s="2" t="s">
        <v>34</v>
      </c>
      <c r="G11" s="1">
        <v>8</v>
      </c>
      <c r="J11" s="2" t="s">
        <v>58</v>
      </c>
    </row>
    <row r="12" spans="1:13" x14ac:dyDescent="0.15">
      <c r="A12" s="2" t="s">
        <v>22</v>
      </c>
      <c r="B12" s="2" t="s">
        <v>35</v>
      </c>
      <c r="G12" s="3">
        <v>9</v>
      </c>
      <c r="J12" s="2" t="s">
        <v>58</v>
      </c>
    </row>
    <row r="13" spans="1:13" x14ac:dyDescent="0.15">
      <c r="A13" s="2" t="s">
        <v>23</v>
      </c>
      <c r="B13" s="2" t="s">
        <v>36</v>
      </c>
      <c r="G13" s="1">
        <v>10</v>
      </c>
      <c r="J13" s="2" t="s">
        <v>58</v>
      </c>
    </row>
    <row r="14" spans="1:13" x14ac:dyDescent="0.15">
      <c r="A14" s="2" t="s">
        <v>24</v>
      </c>
      <c r="B14" s="2" t="s">
        <v>37</v>
      </c>
      <c r="G14" s="3">
        <v>11</v>
      </c>
      <c r="J14" s="2" t="s">
        <v>58</v>
      </c>
    </row>
    <row r="15" spans="1:13" x14ac:dyDescent="0.15">
      <c r="B15" s="2" t="s">
        <v>38</v>
      </c>
      <c r="G15" s="1">
        <v>12</v>
      </c>
      <c r="J15" s="2" t="s">
        <v>58</v>
      </c>
    </row>
    <row r="16" spans="1:13" x14ac:dyDescent="0.15">
      <c r="G16" s="3"/>
    </row>
    <row r="17" spans="7:7" x14ac:dyDescent="0.15">
      <c r="G17" s="1"/>
    </row>
    <row r="18" spans="7:7" x14ac:dyDescent="0.15">
      <c r="G18" s="3"/>
    </row>
    <row r="19" spans="7:7" x14ac:dyDescent="0.15">
      <c r="G19" s="1"/>
    </row>
    <row r="20" spans="7:7" x14ac:dyDescent="0.15">
      <c r="G20" s="3"/>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混合複</vt:lpstr>
      <vt:lpstr>Sheet4</vt:lpstr>
      <vt:lpstr>nd</vt:lpstr>
      <vt:lpstr>nn</vt:lpstr>
      <vt:lpstr>混合複!Print_Area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1</cp:lastModifiedBy>
  <cp:lastPrinted>2023-05-07T10:51:55Z</cp:lastPrinted>
  <dcterms:created xsi:type="dcterms:W3CDTF">2021-07-24T01:58:05Z</dcterms:created>
  <dcterms:modified xsi:type="dcterms:W3CDTF">2024-04-13T11:35:55Z</dcterms:modified>
</cp:coreProperties>
</file>