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288aa1445794be/大和市バドミントン協会/大会参加申込書/HP掲載用/"/>
    </mc:Choice>
  </mc:AlternateContent>
  <xr:revisionPtr revIDLastSave="0" documentId="8_{8F5985B5-F3C2-4F7C-B0A5-6D78B16247CC}" xr6:coauthVersionLast="36" xr6:coauthVersionMax="36" xr10:uidLastSave="{00000000-0000-0000-0000-000000000000}"/>
  <bookViews>
    <workbookView xWindow="0" yWindow="0" windowWidth="23040" windowHeight="8964" xr2:uid="{7064F781-2ED3-47C8-B918-526853406E2B}"/>
  </bookViews>
  <sheets>
    <sheet name="会長杯" sheetId="1" r:id="rId1"/>
  </sheets>
  <definedNames>
    <definedName name="_xlnm.Print_Area" localSheetId="0">会長杯!$C$13:$O$36</definedName>
    <definedName name="_xlnm.Print_Titles" localSheetId="0">会長杯!$1:$10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6" i="1" l="1"/>
  <c r="Z36" i="1"/>
  <c r="X36" i="1"/>
  <c r="W36" i="1"/>
  <c r="V36" i="1"/>
  <c r="U36" i="1"/>
  <c r="T36" i="1"/>
  <c r="P36" i="1"/>
  <c r="O36" i="1"/>
  <c r="AA35" i="1"/>
  <c r="Z35" i="1"/>
  <c r="X35" i="1"/>
  <c r="W35" i="1"/>
  <c r="V35" i="1"/>
  <c r="U35" i="1"/>
  <c r="T35" i="1"/>
  <c r="P35" i="1"/>
  <c r="O35" i="1"/>
  <c r="M35" i="1"/>
  <c r="AA34" i="1"/>
  <c r="Z34" i="1"/>
  <c r="X34" i="1"/>
  <c r="W34" i="1"/>
  <c r="V34" i="1"/>
  <c r="U34" i="1"/>
  <c r="T34" i="1"/>
  <c r="P34" i="1"/>
  <c r="O34" i="1"/>
  <c r="Z33" i="1"/>
  <c r="AA33" i="1" s="1"/>
  <c r="X33" i="1"/>
  <c r="W33" i="1"/>
  <c r="V33" i="1"/>
  <c r="U33" i="1"/>
  <c r="T33" i="1"/>
  <c r="P33" i="1"/>
  <c r="O33" i="1"/>
  <c r="M33" i="1"/>
  <c r="Z32" i="1"/>
  <c r="AA32" i="1" s="1"/>
  <c r="X32" i="1"/>
  <c r="W32" i="1"/>
  <c r="V32" i="1"/>
  <c r="U32" i="1"/>
  <c r="T32" i="1"/>
  <c r="P32" i="1"/>
  <c r="O32" i="1"/>
  <c r="Z31" i="1"/>
  <c r="AA31" i="1" s="1"/>
  <c r="X31" i="1"/>
  <c r="W31" i="1"/>
  <c r="V31" i="1"/>
  <c r="U31" i="1"/>
  <c r="T31" i="1"/>
  <c r="P31" i="1"/>
  <c r="O31" i="1"/>
  <c r="M31" i="1"/>
  <c r="Z30" i="1"/>
  <c r="AA30" i="1" s="1"/>
  <c r="X30" i="1"/>
  <c r="W30" i="1"/>
  <c r="V30" i="1"/>
  <c r="U30" i="1"/>
  <c r="T30" i="1"/>
  <c r="P30" i="1"/>
  <c r="O30" i="1"/>
  <c r="AA29" i="1"/>
  <c r="Z29" i="1"/>
  <c r="X29" i="1"/>
  <c r="W29" i="1"/>
  <c r="V29" i="1"/>
  <c r="U29" i="1"/>
  <c r="T29" i="1"/>
  <c r="P29" i="1"/>
  <c r="O29" i="1"/>
  <c r="M29" i="1"/>
  <c r="AA28" i="1"/>
  <c r="Z28" i="1"/>
  <c r="X28" i="1"/>
  <c r="W28" i="1"/>
  <c r="V28" i="1"/>
  <c r="U28" i="1"/>
  <c r="T28" i="1"/>
  <c r="P28" i="1"/>
  <c r="O28" i="1"/>
  <c r="AA27" i="1"/>
  <c r="Z27" i="1"/>
  <c r="X27" i="1"/>
  <c r="W27" i="1"/>
  <c r="V27" i="1"/>
  <c r="U27" i="1"/>
  <c r="T27" i="1"/>
  <c r="P27" i="1"/>
  <c r="O27" i="1"/>
  <c r="M27" i="1"/>
  <c r="AA26" i="1"/>
  <c r="Z26" i="1"/>
  <c r="X26" i="1"/>
  <c r="W26" i="1"/>
  <c r="V26" i="1"/>
  <c r="U26" i="1"/>
  <c r="T26" i="1"/>
  <c r="P26" i="1"/>
  <c r="O26" i="1"/>
  <c r="Z25" i="1"/>
  <c r="AA25" i="1" s="1"/>
  <c r="X25" i="1"/>
  <c r="W25" i="1"/>
  <c r="V25" i="1"/>
  <c r="U25" i="1"/>
  <c r="T25" i="1"/>
  <c r="P25" i="1"/>
  <c r="O25" i="1"/>
  <c r="M25" i="1"/>
  <c r="Z24" i="1"/>
  <c r="AA24" i="1" s="1"/>
  <c r="X24" i="1"/>
  <c r="W24" i="1"/>
  <c r="V24" i="1"/>
  <c r="U24" i="1"/>
  <c r="T24" i="1"/>
  <c r="P24" i="1"/>
  <c r="O24" i="1"/>
  <c r="Z23" i="1"/>
  <c r="AA23" i="1" s="1"/>
  <c r="X23" i="1"/>
  <c r="W23" i="1"/>
  <c r="V23" i="1"/>
  <c r="U23" i="1"/>
  <c r="T23" i="1"/>
  <c r="P23" i="1"/>
  <c r="O23" i="1"/>
  <c r="M23" i="1"/>
  <c r="Z22" i="1"/>
  <c r="AA22" i="1" s="1"/>
  <c r="X22" i="1"/>
  <c r="W22" i="1"/>
  <c r="V22" i="1"/>
  <c r="U22" i="1"/>
  <c r="T22" i="1"/>
  <c r="P22" i="1"/>
  <c r="O22" i="1"/>
  <c r="AA21" i="1"/>
  <c r="Z21" i="1"/>
  <c r="X21" i="1"/>
  <c r="W21" i="1"/>
  <c r="V21" i="1"/>
  <c r="U21" i="1"/>
  <c r="T21" i="1"/>
  <c r="P21" i="1"/>
  <c r="O21" i="1"/>
  <c r="M21" i="1"/>
  <c r="AA20" i="1"/>
  <c r="Z20" i="1"/>
  <c r="X20" i="1"/>
  <c r="W20" i="1"/>
  <c r="V20" i="1"/>
  <c r="U20" i="1"/>
  <c r="T20" i="1"/>
  <c r="P20" i="1"/>
  <c r="O20" i="1"/>
  <c r="AA19" i="1"/>
  <c r="Z19" i="1"/>
  <c r="X19" i="1"/>
  <c r="W19" i="1"/>
  <c r="V19" i="1"/>
  <c r="U19" i="1"/>
  <c r="T19" i="1"/>
  <c r="P19" i="1"/>
  <c r="O19" i="1"/>
  <c r="M19" i="1"/>
  <c r="AA18" i="1"/>
  <c r="Z18" i="1"/>
  <c r="X18" i="1"/>
  <c r="W18" i="1"/>
  <c r="V18" i="1"/>
  <c r="U18" i="1"/>
  <c r="T18" i="1"/>
  <c r="P18" i="1"/>
  <c r="O18" i="1"/>
  <c r="Z17" i="1"/>
  <c r="AA17" i="1" s="1"/>
  <c r="X17" i="1"/>
  <c r="W17" i="1"/>
  <c r="V17" i="1"/>
  <c r="U17" i="1"/>
  <c r="T17" i="1"/>
  <c r="P17" i="1"/>
  <c r="O17" i="1"/>
  <c r="M17" i="1"/>
  <c r="Z16" i="1"/>
  <c r="AA16" i="1" s="1"/>
  <c r="X16" i="1"/>
  <c r="W16" i="1"/>
  <c r="V16" i="1"/>
  <c r="U16" i="1"/>
  <c r="T16" i="1"/>
  <c r="P16" i="1"/>
  <c r="O16" i="1"/>
  <c r="I8" i="1" s="1"/>
  <c r="Z15" i="1"/>
  <c r="AA15" i="1" s="1"/>
  <c r="X15" i="1"/>
  <c r="W15" i="1"/>
  <c r="V15" i="1"/>
  <c r="U15" i="1"/>
  <c r="T15" i="1"/>
  <c r="P15" i="1"/>
  <c r="O15" i="1"/>
  <c r="M15" i="1"/>
  <c r="Z14" i="1"/>
  <c r="AA14" i="1" s="1"/>
  <c r="X14" i="1"/>
  <c r="W14" i="1"/>
  <c r="V14" i="1"/>
  <c r="U14" i="1"/>
  <c r="T14" i="1"/>
  <c r="P14" i="1"/>
  <c r="O14" i="1"/>
  <c r="AA13" i="1"/>
  <c r="Z13" i="1"/>
  <c r="X13" i="1"/>
  <c r="W13" i="1"/>
  <c r="V13" i="1"/>
  <c r="U13" i="1"/>
  <c r="T13" i="1"/>
  <c r="P13" i="1"/>
  <c r="O13" i="1"/>
  <c r="M13" i="1"/>
  <c r="AA12" i="1"/>
  <c r="Z12" i="1"/>
  <c r="X12" i="1"/>
  <c r="W12" i="1"/>
  <c r="V12" i="1"/>
  <c r="U12" i="1"/>
  <c r="T12" i="1"/>
  <c r="P12" i="1"/>
  <c r="O12" i="1"/>
  <c r="AA11" i="1"/>
  <c r="Z11" i="1"/>
  <c r="X11" i="1"/>
  <c r="W11" i="1"/>
  <c r="V11" i="1"/>
  <c r="U11" i="1"/>
  <c r="T11" i="1"/>
  <c r="P11" i="1"/>
  <c r="O11" i="1"/>
  <c r="M11" i="1"/>
  <c r="H9" i="1"/>
  <c r="H8" i="1"/>
  <c r="I34" i="1"/>
  <c r="I33" i="1"/>
  <c r="G32" i="1"/>
  <c r="G31" i="1"/>
  <c r="I26" i="1"/>
  <c r="I25" i="1"/>
  <c r="G24" i="1"/>
  <c r="G23" i="1"/>
  <c r="I18" i="1"/>
  <c r="I17" i="1"/>
  <c r="G16" i="1"/>
  <c r="G15" i="1"/>
  <c r="I30" i="1"/>
  <c r="G27" i="1"/>
  <c r="G20" i="1"/>
  <c r="I13" i="1"/>
  <c r="G11" i="1"/>
  <c r="E5" i="1"/>
  <c r="I31" i="1"/>
  <c r="I24" i="1"/>
  <c r="G21" i="1"/>
  <c r="I16" i="1"/>
  <c r="I15" i="1"/>
  <c r="G13" i="1"/>
  <c r="I36" i="1"/>
  <c r="I35" i="1"/>
  <c r="G34" i="1"/>
  <c r="G33" i="1"/>
  <c r="I28" i="1"/>
  <c r="I27" i="1"/>
  <c r="G26" i="1"/>
  <c r="G25" i="1"/>
  <c r="I20" i="1"/>
  <c r="I19" i="1"/>
  <c r="G18" i="1"/>
  <c r="G17" i="1"/>
  <c r="I12" i="1"/>
  <c r="I11" i="1"/>
  <c r="G36" i="1"/>
  <c r="G35" i="1"/>
  <c r="I29" i="1"/>
  <c r="G28" i="1"/>
  <c r="I22" i="1"/>
  <c r="I21" i="1"/>
  <c r="G19" i="1"/>
  <c r="I14" i="1"/>
  <c r="G12" i="1"/>
  <c r="I32" i="1"/>
  <c r="G30" i="1"/>
  <c r="G29" i="1"/>
  <c r="I23" i="1"/>
  <c r="G22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453FA9AD-EC5F-49E7-8B21-965996C44855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E176CC69-941E-43F9-B9F0-CC66E32A91C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1" authorId="0" shapeId="0" xr:uid="{37E60CA1-04A9-42B7-ADBD-46F5F0AD2A2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1" authorId="0" shapeId="0" xr:uid="{106BFE0E-0E83-4F1E-87A9-A7208BCCBB9B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1" authorId="0" shapeId="0" xr:uid="{A5E4B959-B300-43BF-ABF1-77602517BD5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1" authorId="0" shapeId="0" xr:uid="{5CFA021E-92B3-491D-A192-96B76D5F291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2" authorId="0" shapeId="0" xr:uid="{93AB6254-E32A-4782-A57B-E1C7B2FA550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2" authorId="0" shapeId="0" xr:uid="{9F7DD23E-8F27-4453-B69A-0EF9D77A7BE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2" authorId="0" shapeId="0" xr:uid="{9BEFF850-691A-4DB8-A9A9-105CCFE9715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3" authorId="0" shapeId="0" xr:uid="{565CA4AF-308E-4A1F-97D5-F8890895A7FC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3" authorId="0" shapeId="0" xr:uid="{57CDE02F-B72E-409C-86C4-16EC673EED7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3" authorId="0" shapeId="0" xr:uid="{D61A41E0-CB78-4736-B30C-C6326B2EE91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3" authorId="0" shapeId="0" xr:uid="{4744133D-0733-40B0-AE90-1942641B801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3" authorId="0" shapeId="0" xr:uid="{1FE1A47B-2CF3-4419-BC20-5263C352C675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4" authorId="0" shapeId="0" xr:uid="{6B766D14-EE77-4C00-97E0-B87C0E3B879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4" authorId="0" shapeId="0" xr:uid="{0711178F-B6AA-43FE-A103-3642C9D7141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4" authorId="0" shapeId="0" xr:uid="{513B6C37-49DC-4566-8A9B-6093095B303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5" authorId="0" shapeId="0" xr:uid="{35B5631C-ED1D-4B34-ADCC-19D2DEE33B3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5" authorId="0" shapeId="0" xr:uid="{4D7E69CA-2381-4487-898A-730D9AF6C3B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1DF33D0D-1196-44F1-A2F6-F8B8725DF19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5" authorId="0" shapeId="0" xr:uid="{975C6620-A528-44A1-AB16-70EFCEE41D3E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5" authorId="0" shapeId="0" xr:uid="{5C3562B5-E62D-4EDA-8704-452FB68CF0F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6" authorId="0" shapeId="0" xr:uid="{4EEB8397-A26E-42A7-9DA5-44D320B4338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6" authorId="0" shapeId="0" xr:uid="{B75D4462-E1FD-4260-A61C-34B2CDE446E1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6" authorId="0" shapeId="0" xr:uid="{7669A09D-5F31-44AF-80E5-BF3DA4CDD97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7" authorId="0" shapeId="0" xr:uid="{811FBF08-2970-4760-93A4-2EB3F4C1418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7" authorId="0" shapeId="0" xr:uid="{5A8A055F-1CE3-4B2F-9926-D805B11D51A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E0FA5F41-7952-4E76-8339-1F75E7668EB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7" authorId="0" shapeId="0" xr:uid="{DA8A097C-7B56-44BC-A499-19886CAC1D7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7" authorId="0" shapeId="0" xr:uid="{52BD6AA7-5293-4AEB-AE6E-14F8882DA70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18" authorId="0" shapeId="0" xr:uid="{047B4923-BEAE-4889-AFB4-AA5BA196AF64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8" authorId="0" shapeId="0" xr:uid="{6E1C6A28-90C8-4A93-8B67-3741305A0E6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8" authorId="0" shapeId="0" xr:uid="{204E1DF8-CFC8-4246-A023-002EFD832180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19" authorId="0" shapeId="0" xr:uid="{37C68495-BDD2-4687-8396-6B46A69C2A0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19" authorId="0" shapeId="0" xr:uid="{371E9324-E36E-4DEF-A653-6C47BFD001C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6EFE7D0B-A5D4-497B-B6AA-06D06F1712D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19" authorId="0" shapeId="0" xr:uid="{5B61A3C6-159C-4172-8EB5-FB39FCE5A498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19" authorId="0" shapeId="0" xr:uid="{3D6ED343-BDA3-454C-A545-254E171C3ACC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0" authorId="0" shapeId="0" xr:uid="{CDD3B5AD-477D-4997-A439-882C543C065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0" authorId="0" shapeId="0" xr:uid="{BA27F71B-1AC1-430D-A1D2-CAE45196A8D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0" authorId="0" shapeId="0" xr:uid="{AD301BEE-6003-4E30-B8F7-5017A2F2F87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1" authorId="0" shapeId="0" xr:uid="{3A277AAE-EC43-492C-A8C2-090FDF2D065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1" authorId="0" shapeId="0" xr:uid="{3191DCF8-74AC-42B3-997F-593677DFD39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1" authorId="0" shapeId="0" xr:uid="{F0FFE3AC-2A84-44C3-AC21-A3812872BAE0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1" authorId="0" shapeId="0" xr:uid="{4B4F7AC4-06A1-4BD1-AE9F-541D7EABA5FD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1" authorId="0" shapeId="0" xr:uid="{87B6E16B-DEDD-436C-AF2B-DA3F7F5CE855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2" authorId="0" shapeId="0" xr:uid="{0E245B52-E8DB-4585-BAE0-5DD05A139A0C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2" authorId="0" shapeId="0" xr:uid="{A1E9E16A-6F7F-4818-9045-AAD396F09D0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2" authorId="0" shapeId="0" xr:uid="{65018B34-433D-4510-A3E7-276848836B67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3" authorId="0" shapeId="0" xr:uid="{B216206D-69AE-4E46-8CEC-2F79B6EB935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3" authorId="0" shapeId="0" xr:uid="{AF0BD056-F98F-4FD9-ABBF-9E011592F71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AB4017FB-6FCD-4C55-81B1-89E141767DF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3" authorId="0" shapeId="0" xr:uid="{4D371969-9700-4A37-89AC-3F309361747F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3" authorId="0" shapeId="0" xr:uid="{C1CC6DC8-F7F2-4826-8A5D-5C63A3A02A7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4" authorId="0" shapeId="0" xr:uid="{2B28E1F8-114E-4FD1-8DE7-994ECEB84542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4" authorId="0" shapeId="0" xr:uid="{C0B9F4BE-3E50-4DE1-9371-F4988F3527B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4" authorId="0" shapeId="0" xr:uid="{87C4B7C2-88D2-4F43-8678-582717C4D27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5" authorId="0" shapeId="0" xr:uid="{C44EFB78-2A17-443B-93CC-87705B3CA48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5" authorId="0" shapeId="0" xr:uid="{48A72BF5-A9F1-44A1-AA06-9AFD853A478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14C06E20-E1E1-4F1A-81AC-64A3DA4B046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5" authorId="0" shapeId="0" xr:uid="{3508F4B7-394E-4613-A9C0-7554AD7A8BE4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5" authorId="0" shapeId="0" xr:uid="{A03FB04F-F36F-4BC4-9341-C3228E44C1CE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6" authorId="0" shapeId="0" xr:uid="{DF5EF36F-2D2F-43D9-956E-5A9F2E025DF3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6" authorId="0" shapeId="0" xr:uid="{E5CC5AAD-BFC4-40E0-9401-15CAF58CB05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6" authorId="0" shapeId="0" xr:uid="{144F2C6E-587C-49B1-8B7C-54F6E386A0F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7" authorId="0" shapeId="0" xr:uid="{9C472529-20DF-497B-9B57-D01E03B36EB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7" authorId="0" shapeId="0" xr:uid="{6B87E6D1-5D46-4E65-9F6F-3657279EFD8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0FD9B83D-8368-4966-AB97-8156AE932043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7" authorId="0" shapeId="0" xr:uid="{A2926E79-62A3-43EA-8439-E0A561D19952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7" authorId="0" shapeId="0" xr:uid="{923284E3-2D7F-4262-81EB-504566985E4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28" authorId="0" shapeId="0" xr:uid="{E859ED7A-82EC-480A-A5B7-174DF27B1707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8" authorId="0" shapeId="0" xr:uid="{B24C615F-D45B-4ABB-9876-7E20F5D9BE20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8" authorId="0" shapeId="0" xr:uid="{26A429C4-F0A2-4F3F-8C98-7F01C0532776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29" authorId="0" shapeId="0" xr:uid="{B23F1C3A-9A0E-485D-82C4-39FEA36C832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29" authorId="0" shapeId="0" xr:uid="{77D8CFB1-08FB-4B72-B523-C5DBBDD63EF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9" authorId="0" shapeId="0" xr:uid="{4C3911BC-7E20-41A0-8959-54CF53E0462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29" authorId="0" shapeId="0" xr:uid="{13615FDB-0267-479B-838E-0321FA0818A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29" authorId="0" shapeId="0" xr:uid="{9845D062-11F6-456D-B949-838EAF257888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0" authorId="0" shapeId="0" xr:uid="{4E8CFB15-34CE-4B86-B3B2-3BD60BEFA369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0" authorId="0" shapeId="0" xr:uid="{C48C4E24-8B1A-450B-A2D3-391649EFECDA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0" authorId="0" shapeId="0" xr:uid="{A47D9F04-738A-4E69-AD20-BFCF70B289EA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1" authorId="0" shapeId="0" xr:uid="{B4527CBC-6724-4113-8E67-A1E7BCCD2B1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1" authorId="0" shapeId="0" xr:uid="{E4CD8E6F-FD22-4006-B5D6-5F676D23E01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1" authorId="0" shapeId="0" xr:uid="{9805160E-335B-4269-ADB8-9C4F76FA7985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1" authorId="0" shapeId="0" xr:uid="{C0FB1328-DC4D-4A7C-A76A-1BF37F97491B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1" authorId="0" shapeId="0" xr:uid="{77670267-90F7-45F6-934B-12DA7629F9D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2" authorId="0" shapeId="0" xr:uid="{0918D588-4241-4252-8921-4D6296BB3E66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2" authorId="0" shapeId="0" xr:uid="{6C947DE9-30A3-4444-9CFD-1DB8FCD77887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2" authorId="0" shapeId="0" xr:uid="{49C4285E-6AB7-44A4-BF18-F3DFD191FB91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3" authorId="0" shapeId="0" xr:uid="{636DAD18-603D-4E6E-B97A-B5EC44605E2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3" authorId="0" shapeId="0" xr:uid="{F50BCE85-04F1-4F95-A4D9-EEED7A19645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3" authorId="0" shapeId="0" xr:uid="{D475352D-537A-4E90-A936-4FA6B2983D9E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3" authorId="0" shapeId="0" xr:uid="{EB3E9175-82D6-49A0-B1B8-D69F3B40984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3" authorId="0" shapeId="0" xr:uid="{9C98F7DE-EF65-43D2-B194-0E29A5A16F12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4" authorId="0" shapeId="0" xr:uid="{43FDA2C5-517B-4A4B-9B32-60527B2FEDDA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4" authorId="0" shapeId="0" xr:uid="{9161B22C-F7AE-4E7E-84F8-7CC4C1988AC9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4" authorId="0" shapeId="0" xr:uid="{665D7BD6-1340-4316-9B03-C61CEDA39012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D35" authorId="0" shapeId="0" xr:uid="{BB46E4F6-7662-453B-9BEB-41A0BC110A8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E35" authorId="0" shapeId="0" xr:uid="{24BCB997-1720-4614-A933-D08DB7D7102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35" authorId="0" shapeId="0" xr:uid="{56CBA5A3-F91F-4BCC-9FEB-9DD7538F2EC1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5" authorId="0" shapeId="0" xr:uid="{0A4D391D-5744-4608-8698-5542C34FD2A6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5" authorId="0" shapeId="0" xr:uid="{5F144F85-FF24-451B-BEA3-7AD80F0CFE3F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  <comment ref="J36" authorId="0" shapeId="0" xr:uid="{C5E9312B-83DB-46C6-BE5D-A200FEC0DF98}">
      <text>
        <r>
          <rPr>
            <sz val="9"/>
            <color indexed="81"/>
            <rFont val="ＭＳ Ｐゴシック"/>
            <family val="3"/>
            <charset val="128"/>
          </rPr>
          <t>中高生は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 xml:space="preserve">をクリックし表示されるリストから
</t>
        </r>
        <r>
          <rPr>
            <b/>
            <sz val="9"/>
            <color indexed="81"/>
            <rFont val="ＭＳ Ｐゴシック"/>
            <family val="3"/>
            <charset val="128"/>
          </rPr>
          <t>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K36" authorId="0" shapeId="0" xr:uid="{C0A78A66-0C73-4327-8F83-28E72D8E98FC}">
      <text>
        <r>
          <rPr>
            <sz val="9"/>
            <color indexed="81"/>
            <rFont val="ＭＳ Ｐゴシック"/>
            <family val="3"/>
            <charset val="128"/>
          </rPr>
          <t>協会登録者は</t>
        </r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をクリックし表示されるリストから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〇</t>
        </r>
        <r>
          <rPr>
            <sz val="9"/>
            <color indexed="81"/>
            <rFont val="ＭＳ Ｐゴシック"/>
            <family val="3"/>
            <charset val="128"/>
          </rPr>
          <t>を選択</t>
        </r>
      </text>
    </comment>
    <comment ref="L36" authorId="0" shapeId="0" xr:uid="{B33835F4-443F-494C-9EF4-268D59A6E8C4}">
      <text>
        <r>
          <rPr>
            <sz val="9"/>
            <color indexed="81"/>
            <rFont val="ＭＳ Ｐゴシック"/>
            <family val="3"/>
            <charset val="128"/>
          </rPr>
          <t>シニアの部は当日年齢(45歳以上）、ペア合計100歳以上です。</t>
        </r>
      </text>
    </comment>
  </commentList>
</comments>
</file>

<file path=xl/sharedStrings.xml><?xml version="1.0" encoding="utf-8"?>
<sst xmlns="http://schemas.openxmlformats.org/spreadsheetml/2006/main" count="51" uniqueCount="40">
  <si>
    <t>＜大和市バドミントン協会会長杯大会＞</t>
    <rPh sb="12" eb="14">
      <t>カイチョウ</t>
    </rPh>
    <rPh sb="14" eb="15">
      <t>ハイ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</si>
  <si>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</si>
  <si>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</si>
  <si>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</si>
  <si>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</si>
  <si>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</si>
  <si>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</si>
  <si>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所属名</t>
    <rPh sb="0" eb="3">
      <t>ショゾクメイ</t>
    </rPh>
    <phoneticPr fontId="5"/>
  </si>
  <si>
    <t>ショゾクフリガナ</t>
    <phoneticPr fontId="5"/>
  </si>
  <si>
    <t>男子S</t>
    <rPh sb="0" eb="2">
      <t>ダンシ</t>
    </rPh>
    <phoneticPr fontId="7"/>
  </si>
  <si>
    <t>1部</t>
    <rPh sb="1" eb="2">
      <t>ブ</t>
    </rPh>
    <phoneticPr fontId="7"/>
  </si>
  <si>
    <t>2部</t>
    <rPh sb="1" eb="2">
      <t>ブ</t>
    </rPh>
    <phoneticPr fontId="7"/>
  </si>
  <si>
    <t>3部</t>
    <rPh sb="1" eb="2">
      <t>ブ</t>
    </rPh>
    <phoneticPr fontId="7"/>
  </si>
  <si>
    <t>メールアドレス</t>
    <phoneticPr fontId="5"/>
  </si>
  <si>
    <t>女子S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</si>
  <si>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</si>
  <si>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男子D</t>
    <rPh sb="0" eb="2">
      <t>ダンシ</t>
    </rPh>
    <phoneticPr fontId="7"/>
  </si>
  <si>
    <t>ｼﾆｱ1</t>
    <phoneticPr fontId="7"/>
  </si>
  <si>
    <t>ｼﾆｱ2</t>
    <phoneticPr fontId="7"/>
  </si>
  <si>
    <t>領収書</t>
    <rPh sb="0" eb="3">
      <t>リョウシュウショ</t>
    </rPh>
    <phoneticPr fontId="5"/>
  </si>
  <si>
    <t>不要</t>
  </si>
  <si>
    <t>女子D</t>
    <rPh sb="0" eb="2">
      <t>ジョシ</t>
    </rPh>
    <phoneticPr fontId="7"/>
  </si>
  <si>
    <r>
      <rPr>
        <sz val="11"/>
        <rFont val="ＭＳ Ｐゴシック"/>
        <family val="3"/>
        <charset val="128"/>
      </rPr>
      <t>種目</t>
    </r>
    <r>
      <rPr>
        <sz val="8"/>
        <rFont val="ＭＳ Ｐゴシック"/>
        <family val="3"/>
        <charset val="128"/>
      </rPr>
      <t xml:space="preserve">
S：シングルス
D：ダブルス</t>
    </r>
    <rPh sb="0" eb="2">
      <t>シュモク</t>
    </rPh>
    <phoneticPr fontId="7"/>
  </si>
  <si>
    <t>ランク</t>
    <phoneticPr fontId="7"/>
  </si>
  <si>
    <t>氏　名</t>
    <rPh sb="0" eb="1">
      <t>シ</t>
    </rPh>
    <rPh sb="2" eb="3">
      <t>メイ</t>
    </rPh>
    <phoneticPr fontId="5"/>
  </si>
  <si>
    <t>シメイ　フリガナ</t>
    <phoneticPr fontId="7"/>
  </si>
  <si>
    <t>所　属</t>
    <rPh sb="0" eb="1">
      <t>ショ</t>
    </rPh>
    <rPh sb="2" eb="3">
      <t>ゾク</t>
    </rPh>
    <phoneticPr fontId="5"/>
  </si>
  <si>
    <t>ショゾク　フリガナ</t>
    <phoneticPr fontId="7"/>
  </si>
  <si>
    <t>中
高
生</t>
    <rPh sb="0" eb="1">
      <t>チュウ</t>
    </rPh>
    <rPh sb="2" eb="3">
      <t>コウ</t>
    </rPh>
    <rPh sb="4" eb="5">
      <t>セイ</t>
    </rPh>
    <phoneticPr fontId="5"/>
  </si>
  <si>
    <t>協会
登録
者</t>
    <rPh sb="0" eb="2">
      <t>キョウカイ</t>
    </rPh>
    <rPh sb="3" eb="5">
      <t>トウロク</t>
    </rPh>
    <rPh sb="6" eb="7">
      <t>モノ</t>
    </rPh>
    <phoneticPr fontId="5"/>
  </si>
  <si>
    <t>ｼﾆｱ</t>
    <phoneticPr fontId="7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</si>
  <si>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</si>
  <si>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</si>
  <si>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</si>
  <si>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ｼﾆｱ1</t>
  </si>
  <si>
    <t>大和　太郎</t>
    <rPh sb="0" eb="2">
      <t>ヤマト</t>
    </rPh>
    <rPh sb="3" eb="5">
      <t>タロウ</t>
    </rPh>
    <phoneticPr fontId="5"/>
  </si>
  <si>
    <t>大和クラブ</t>
    <rPh sb="0" eb="2">
      <t>ヤマト</t>
    </rPh>
    <phoneticPr fontId="5"/>
  </si>
  <si>
    <t>〇</t>
  </si>
  <si>
    <t>大和　次郎</t>
    <rPh sb="0" eb="2">
      <t>ヤマト</t>
    </rPh>
    <rPh sb="3" eb="5">
      <t>ジロウ</t>
    </rPh>
    <phoneticPr fontId="7"/>
  </si>
  <si>
    <t>大和クラブ</t>
    <rPh sb="0" eb="2">
      <t>ヤマト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</si>
</sst>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参加組数　&quot;General&quot;組&quot;"/>
    <numFmt numFmtId="177" formatCode="&quot;合計金額　&quot;#,##0&quot;円&quot;"/>
    <numFmt numFmtId="178" formatCode="&quot;参加人数　&quot;General&quot;人&quot;"/>
    <numFmt numFmtId="179" formatCode="#,##0_ "/>
    <numFmt numFmtId="180" formatCode="#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0"/>
      <color theme="10"/>
      <name val="HG丸ｺﾞｼｯｸM-PRO"/>
      <family val="3"/>
      <charset val="128"/>
    </font>
    <font>
      <sz val="8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2" fillId="0" borderId="0" xfId="1" applyFont="1" applyAlignment="1">
      <alignment shrinkToFit="1"/>
    </xf>
    <xf numFmtId="0" fontId="2" fillId="0" borderId="1" xfId="1" applyFont="1" applyBorder="1" applyAlignment="1">
      <alignment horizont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>
      <alignment vertical="center" shrinkToFit="1"/>
    </xf>
    <xf numFmtId="0" fontId="2" fillId="2" borderId="0" xfId="1" applyFont="1" applyFill="1" applyBorder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9" fillId="0" borderId="1" xfId="1" applyFont="1" applyBorder="1" applyAlignment="1">
      <alignment horizontal="center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shrinkToFit="1"/>
    </xf>
    <xf numFmtId="0" fontId="2" fillId="0" borderId="0" xfId="1" applyFont="1" applyBorder="1" applyAlignment="1">
      <alignment shrinkToFi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8" xfId="1" applyFont="1" applyFill="1" applyBorder="1" applyAlignment="1">
      <alignment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10" fillId="2" borderId="20" xfId="2" applyFill="1" applyBorder="1" applyAlignment="1" applyProtection="1">
      <alignment horizontal="center" vertical="center" shrinkToFit="1"/>
      <protection locked="0"/>
    </xf>
    <xf numFmtId="0" fontId="10" fillId="2" borderId="0" xfId="2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>
      <alignment vertical="center" shrinkToFit="1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4" xfId="1" applyFont="1" applyFill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176" fontId="11" fillId="2" borderId="0" xfId="1" applyNumberFormat="1" applyFont="1" applyFill="1" applyAlignment="1">
      <alignment horizontal="right" shrinkToFit="1"/>
    </xf>
    <xf numFmtId="177" fontId="12" fillId="2" borderId="0" xfId="1" applyNumberFormat="1" applyFont="1" applyFill="1" applyBorder="1" applyAlignment="1">
      <alignment horizontal="right" vertical="center" shrinkToFit="1"/>
    </xf>
    <xf numFmtId="178" fontId="11" fillId="2" borderId="0" xfId="1" applyNumberFormat="1" applyFont="1" applyFill="1" applyAlignment="1">
      <alignment horizontal="right" shrinkToFit="1"/>
    </xf>
    <xf numFmtId="177" fontId="12" fillId="2" borderId="29" xfId="1" applyNumberFormat="1" applyFont="1" applyFill="1" applyBorder="1" applyAlignment="1">
      <alignment horizontal="right" vertical="center" shrinkToFit="1"/>
    </xf>
    <xf numFmtId="0" fontId="2" fillId="2" borderId="0" xfId="1" applyFont="1" applyFill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shrinkToFit="1"/>
    </xf>
    <xf numFmtId="0" fontId="13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8" fillId="2" borderId="32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vertical="center" textRotation="255" shrinkToFit="1"/>
    </xf>
    <xf numFmtId="0" fontId="2" fillId="2" borderId="35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8" fillId="3" borderId="36" xfId="1" applyFont="1" applyFill="1" applyBorder="1" applyAlignment="1">
      <alignment horizontal="center" vertical="center" shrinkToFit="1"/>
    </xf>
    <xf numFmtId="0" fontId="2" fillId="3" borderId="37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179" fontId="2" fillId="3" borderId="41" xfId="1" applyNumberFormat="1" applyFont="1" applyFill="1" applyBorder="1" applyAlignment="1">
      <alignment horizontal="center" vertical="center" shrinkToFit="1"/>
    </xf>
    <xf numFmtId="179" fontId="2" fillId="2" borderId="21" xfId="1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shrinkToFit="1"/>
    </xf>
    <xf numFmtId="180" fontId="2" fillId="0" borderId="1" xfId="1" applyNumberFormat="1" applyFont="1" applyBorder="1" applyAlignment="1">
      <alignment shrinkToFit="1"/>
    </xf>
    <xf numFmtId="0" fontId="14" fillId="0" borderId="0" xfId="1" applyFont="1" applyAlignment="1">
      <alignment horizontal="left" vertical="center" shrinkToFit="1"/>
    </xf>
    <xf numFmtId="0" fontId="8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8" fillId="3" borderId="46" xfId="1" applyFont="1" applyFill="1" applyBorder="1" applyAlignment="1">
      <alignment horizontal="center" vertical="center" shrinkToFit="1"/>
    </xf>
    <xf numFmtId="0" fontId="2" fillId="3" borderId="27" xfId="1" applyFont="1" applyFill="1" applyBorder="1" applyAlignment="1">
      <alignment horizontal="center" vertical="center" shrinkToFit="1"/>
    </xf>
    <xf numFmtId="0" fontId="2" fillId="3" borderId="20" xfId="1" applyFont="1" applyFill="1" applyBorder="1" applyAlignment="1">
      <alignment horizontal="center" vertical="center" shrinkToFit="1"/>
    </xf>
    <xf numFmtId="179" fontId="2" fillId="3" borderId="47" xfId="1" applyNumberFormat="1" applyFont="1" applyFill="1" applyBorder="1" applyAlignment="1">
      <alignment horizontal="center" vertical="center" shrinkToFi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39" xfId="1" applyFont="1" applyFill="1" applyBorder="1" applyAlignment="1" applyProtection="1">
      <alignment horizontal="center" vertical="center" shrinkToFit="1"/>
      <protection locked="0"/>
    </xf>
    <xf numFmtId="0" fontId="2" fillId="2" borderId="38" xfId="1" applyFont="1" applyFill="1" applyBorder="1" applyAlignment="1" applyProtection="1">
      <alignment horizontal="center" vertical="center" shrinkToFit="1"/>
      <protection locked="0"/>
    </xf>
    <xf numFmtId="0" fontId="2" fillId="2" borderId="40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179" fontId="2" fillId="2" borderId="41" xfId="1" applyNumberFormat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>
      <alignment horizontal="center" vertical="center" shrinkToFit="1"/>
    </xf>
    <xf numFmtId="0" fontId="2" fillId="2" borderId="44" xfId="1" applyFont="1" applyFill="1" applyBorder="1" applyAlignment="1" applyProtection="1">
      <alignment horizontal="center" vertical="center" shrinkToFit="1"/>
      <protection locked="0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8" fillId="2" borderId="46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7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179" fontId="2" fillId="2" borderId="47" xfId="1" applyNumberFormat="1" applyFont="1" applyFill="1" applyBorder="1" applyAlignment="1">
      <alignment horizontal="center" vertical="center" shrinkToFit="1"/>
    </xf>
    <xf numFmtId="0" fontId="2" fillId="2" borderId="48" xfId="1" applyFont="1" applyFill="1" applyBorder="1" applyAlignment="1">
      <alignment horizontal="center" vertical="center" shrinkToFit="1"/>
    </xf>
    <xf numFmtId="179" fontId="2" fillId="2" borderId="49" xfId="1" applyNumberFormat="1" applyFont="1" applyFill="1" applyBorder="1" applyAlignment="1">
      <alignment horizontal="center" vertical="center" shrinkToFit="1"/>
    </xf>
    <xf numFmtId="0" fontId="2" fillId="2" borderId="0" xfId="1" applyFont="1" applyFill="1" applyAlignment="1"/>
    <xf numFmtId="0" fontId="8" fillId="0" borderId="0" xfId="1" applyFont="1" applyAlignment="1">
      <alignment shrinkToFit="1"/>
    </xf>
  </cellXfs>
  <cellStyles count="3">
    <cellStyle name="ハイパーリンク" xfId="2" builtinId="8"/>
    <cellStyle name="標準" xfId="0" builtinId="0"/>
    <cellStyle name="標準 2" xfId="1" xr:uid="{860605F3-B972-4B74-913E-C4A2AB48F8F1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1" tint="0.24994659260841701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527685</xdr:colOff>
      <xdr:row>0</xdr:row>
      <xdr:rowOff>63500</xdr:rowOff>
    </xdr:from>
    <xdr:ext cx="3519051" cy="158886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2DD955-6099-475F-B840-787463B699B5}"/>
            </a:ext>
          </a:extLst>
        </xdr:cNvPr>
        <xdr:cNvSpPr txBox="1"/>
      </xdr:nvSpPr>
      <xdr:spPr>
        <a:xfrm>
          <a:off x="4330065" y="63500"/>
          <a:ext cx="3519051" cy="158886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＊中高生・大和市バドミントン協会登録者は該当欄で○を選択してください。</a:t>
          </a:r>
          <a:br>
            <a:rPr kumimoji="1" lang="en-US" altLang="ja-JP" sz="800"/>
          </a:br>
          <a:r>
            <a:rPr kumimoji="1" lang="ja-JP" altLang="en-US" sz="800"/>
            <a:t>　</a:t>
          </a:r>
          <a:endParaRPr kumimoji="1" lang="en-US" altLang="ja-JP" sz="800"/>
        </a:p>
        <a:p>
          <a:pPr lvl="0"/>
          <a:r>
            <a:rPr kumimoji="1" lang="ja-JP" altLang="en-US" sz="800"/>
            <a:t>＊苗字と名前の間には、必ず全角の「空白」を入力してください</a:t>
          </a:r>
          <a:endParaRPr kumimoji="1" lang="en-US" altLang="ja-JP" sz="800"/>
        </a:p>
        <a:p>
          <a:pPr lvl="0"/>
          <a:endParaRPr kumimoji="1" lang="en-US" altLang="ja-JP" sz="800"/>
        </a:p>
        <a:p>
          <a:pPr lvl="0"/>
          <a:r>
            <a:rPr kumimoji="1" lang="ja-JP" altLang="en-US" sz="800"/>
            <a:t>＊ｼﾆｱ</a:t>
          </a:r>
          <a:r>
            <a:rPr kumimoji="1" lang="en-US" altLang="ja-JP" sz="800"/>
            <a:t>1</a:t>
          </a:r>
          <a:r>
            <a:rPr kumimoji="1" lang="ja-JP" altLang="en-US" sz="800"/>
            <a:t>は上級者、ｼﾆｱ</a:t>
          </a:r>
          <a:r>
            <a:rPr kumimoji="1" lang="en-US" altLang="ja-JP" sz="800"/>
            <a:t>2</a:t>
          </a:r>
          <a:r>
            <a:rPr kumimoji="1" lang="ja-JP" altLang="en-US" sz="800"/>
            <a:t>は初・中級者。シニアの欄に年齢を記入して下さい。</a:t>
          </a:r>
          <a:endParaRPr kumimoji="1" lang="en-US" altLang="ja-JP" sz="800"/>
        </a:p>
        <a:p>
          <a:endParaRPr kumimoji="1" lang="en-US" altLang="ja-JP" sz="105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kumimoji="1" lang="en-US" altLang="ja-JP" sz="800"/>
        </a:p>
        <a:p>
          <a:pPr lvl="0"/>
          <a:r>
            <a:rPr kumimoji="1" lang="ja-JP" altLang="en-US" sz="800"/>
            <a:t>＊参加費は、代表者がまとめてお支払い下さい。 （高校生の参加費は</a:t>
          </a:r>
          <a:r>
            <a:rPr kumimoji="1" lang="en-US" altLang="ja-JP" sz="800"/>
            <a:t>900</a:t>
          </a:r>
          <a:r>
            <a:rPr kumimoji="1" lang="ja-JP" altLang="en-US" sz="800"/>
            <a:t>円）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687B-F9BD-4FFF-998B-756EB54924C5}">
  <dimension ref="A1:AA37"/>
  <sheetViews>
    <sheetView showGridLines="0" tabSelected="1" topLeftCell="A4" zoomScale="90" zoomScaleNormal="90" workbookViewId="0">
      <selection activeCell="D13" sqref="D13:D14"/>
    </sheetView>
  </sheetViews>
  <sheetFormatPr defaultColWidth="11.3984375" defaultRowHeight="18" x14ac:dyDescent="0.45"/>
  <cols>
    <col min="1" max="1" width="0.296875" style="4" customWidth="1"/>
    <col min="2" max="2" width="3.796875" style="4" hidden="1" customWidth="1"/>
    <col min="3" max="3" width="3.796875" style="4" customWidth="1"/>
    <col min="4" max="4" width="9.69921875" style="4" customWidth="1"/>
    <col min="5" max="5" width="5.796875" style="4" customWidth="1"/>
    <col min="6" max="6" width="16.796875" style="4" customWidth="1"/>
    <col min="7" max="7" width="13.5" style="98" customWidth="1"/>
    <col min="8" max="8" width="19.796875" style="4" customWidth="1"/>
    <col min="9" max="9" width="17.8984375" style="98" customWidth="1"/>
    <col min="10" max="10" width="3.5" style="4" customWidth="1"/>
    <col min="11" max="11" width="3.8984375" style="4" customWidth="1"/>
    <col min="12" max="12" width="3.796875" style="4" customWidth="1"/>
    <col min="13" max="13" width="5.5" style="68" hidden="1" customWidth="1"/>
    <col min="14" max="14" width="6.8984375" style="68" hidden="1" customWidth="1"/>
    <col min="15" max="15" width="7.3984375" style="4" customWidth="1"/>
    <col min="16" max="16" width="6.796875" style="4" hidden="1" customWidth="1"/>
    <col min="17" max="18" width="1.796875" style="4" hidden="1" customWidth="1"/>
    <col min="19" max="19" width="6.8984375" style="4" hidden="1" customWidth="1"/>
    <col min="20" max="20" width="11.296875" style="4" hidden="1" customWidth="1"/>
    <col min="21" max="21" width="5.5" style="4" hidden="1" customWidth="1"/>
    <col min="22" max="22" width="7.296875" style="4" hidden="1" customWidth="1"/>
    <col min="23" max="24" width="6" style="4" hidden="1" customWidth="1"/>
    <col min="25" max="25" width="1.59765625" style="4" hidden="1" customWidth="1"/>
    <col min="26" max="26" width="2.59765625" style="4" hidden="1" customWidth="1"/>
    <col min="27" max="27" width="54.5" style="4" bestFit="1" customWidth="1"/>
    <col min="28" max="16384" width="11.3984375" style="4"/>
  </cols>
  <sheetData>
    <row r="1" spans="1:27" ht="24" customHeight="1" thickBot="1" x14ac:dyDescent="0.5">
      <c r="A1" s="1"/>
      <c r="B1" s="1">
        <v>1</v>
      </c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1"/>
      <c r="Q1" s="1"/>
      <c r="S1" s="5" t="s">
        <v>1</v>
      </c>
      <c r="T1" s="5" t="s">
        <v>2</v>
      </c>
      <c r="U1" s="5" t="s">
        <v>3</v>
      </c>
      <c r="V1" s="5" t="s">
        <v>4</v>
      </c>
    </row>
    <row r="2" spans="1:27" ht="20.25" customHeight="1" x14ac:dyDescent="0.45">
      <c r="A2" s="1"/>
      <c r="B2" s="1"/>
      <c r="C2" s="6" t="s">
        <v>5</v>
      </c>
      <c r="D2" s="7"/>
      <c r="E2" s="8"/>
      <c r="F2" s="9"/>
      <c r="G2" s="10"/>
      <c r="H2" s="11"/>
      <c r="I2" s="12"/>
      <c r="J2" s="1"/>
      <c r="K2" s="1"/>
      <c r="L2" s="1"/>
      <c r="M2" s="13"/>
      <c r="N2" s="13"/>
      <c r="P2" s="1"/>
      <c r="Q2" s="1"/>
      <c r="S2" s="14">
        <v>900</v>
      </c>
      <c r="T2" s="14">
        <v>1100</v>
      </c>
      <c r="U2" s="14"/>
      <c r="V2" s="14">
        <v>1600</v>
      </c>
    </row>
    <row r="3" spans="1:27" ht="20.25" customHeight="1" x14ac:dyDescent="0.45">
      <c r="A3" s="1"/>
      <c r="B3" s="1"/>
      <c r="C3" s="15" t="s">
        <v>6</v>
      </c>
      <c r="D3" s="16"/>
      <c r="E3" s="17"/>
      <c r="F3" s="18"/>
      <c r="G3" s="10"/>
      <c r="H3" s="11"/>
      <c r="I3" s="10"/>
      <c r="J3" s="11"/>
      <c r="K3" s="1"/>
      <c r="L3" s="1"/>
      <c r="M3" s="13"/>
      <c r="N3" s="13"/>
      <c r="O3" s="1"/>
      <c r="P3" s="1"/>
      <c r="Q3" s="1"/>
    </row>
    <row r="4" spans="1:27" ht="20.25" customHeight="1" x14ac:dyDescent="0.45">
      <c r="A4" s="1"/>
      <c r="B4" s="1"/>
      <c r="C4" s="19" t="s">
        <v>7</v>
      </c>
      <c r="D4" s="20"/>
      <c r="E4" s="21"/>
      <c r="F4" s="22"/>
      <c r="G4" s="10"/>
      <c r="H4" s="11"/>
      <c r="I4" s="10"/>
      <c r="J4" s="11"/>
      <c r="K4" s="1"/>
      <c r="L4" s="1"/>
      <c r="M4" s="13"/>
      <c r="N4" s="13"/>
      <c r="O4" s="1"/>
      <c r="P4" s="1"/>
      <c r="Q4" s="1"/>
      <c r="S4" s="23">
        <v>1</v>
      </c>
      <c r="T4" s="23">
        <v>2</v>
      </c>
      <c r="U4" s="23">
        <v>3</v>
      </c>
      <c r="V4" s="23">
        <v>4</v>
      </c>
      <c r="W4" s="23">
        <v>5</v>
      </c>
      <c r="X4" s="23">
        <v>6</v>
      </c>
      <c r="Y4" s="24"/>
    </row>
    <row r="5" spans="1:27" ht="20.25" customHeight="1" thickBot="1" x14ac:dyDescent="0.5">
      <c r="A5" s="1"/>
      <c r="B5" s="1"/>
      <c r="C5" s="25" t="s">
        <v>8</v>
      </c>
      <c r="D5" s="26"/>
      <c r="E5" s="27" t="str">
        <f>PHONETIC(E4)</f>
        <v/>
      </c>
      <c r="F5" s="28"/>
      <c r="G5" s="29"/>
      <c r="H5" s="11"/>
      <c r="I5" s="10"/>
      <c r="J5" s="11"/>
      <c r="K5" s="1"/>
      <c r="L5" s="1"/>
      <c r="M5" s="13"/>
      <c r="N5" s="13"/>
      <c r="O5" s="1"/>
      <c r="P5" s="1"/>
      <c r="Q5" s="1"/>
      <c r="S5" s="23" t="s">
        <v>9</v>
      </c>
      <c r="T5" s="23" t="s">
        <v>10</v>
      </c>
      <c r="U5" s="23" t="s">
        <v>11</v>
      </c>
      <c r="V5" s="23" t="s">
        <v>12</v>
      </c>
      <c r="W5" s="23"/>
      <c r="X5" s="23"/>
      <c r="Y5" s="24"/>
    </row>
    <row r="6" spans="1:27" ht="20.25" customHeight="1" thickBot="1" x14ac:dyDescent="0.5">
      <c r="A6" s="1"/>
      <c r="B6" s="1"/>
      <c r="C6" s="30" t="s">
        <v>13</v>
      </c>
      <c r="D6" s="31"/>
      <c r="E6" s="32"/>
      <c r="F6" s="33"/>
      <c r="G6" s="33"/>
      <c r="H6" s="34"/>
      <c r="I6" s="10"/>
      <c r="J6" s="11"/>
      <c r="K6" s="1"/>
      <c r="L6" s="1"/>
      <c r="M6" s="13"/>
      <c r="N6" s="13"/>
      <c r="O6" s="1"/>
      <c r="P6" s="1"/>
      <c r="Q6" s="1"/>
      <c r="S6" s="23" t="s">
        <v>14</v>
      </c>
      <c r="T6" s="23" t="s">
        <v>10</v>
      </c>
      <c r="U6" s="23" t="s">
        <v>11</v>
      </c>
      <c r="V6" s="23"/>
      <c r="W6" s="23"/>
      <c r="X6" s="23"/>
    </row>
    <row r="7" spans="1:27" ht="20.25" customHeight="1" x14ac:dyDescent="0.45">
      <c r="A7" s="1"/>
      <c r="B7" s="1"/>
      <c r="C7" s="35" t="s">
        <v>15</v>
      </c>
      <c r="D7" s="36"/>
      <c r="E7" s="37"/>
      <c r="F7" s="38"/>
      <c r="G7" s="39"/>
      <c r="H7" s="11"/>
      <c r="I7" s="10"/>
      <c r="J7" s="11"/>
      <c r="L7" s="1"/>
      <c r="M7" s="13"/>
      <c r="N7" s="13"/>
      <c r="O7" s="1"/>
      <c r="P7" s="1"/>
      <c r="Q7" s="1"/>
      <c r="S7" s="23" t="s">
        <v>16</v>
      </c>
      <c r="T7" s="23" t="s">
        <v>10</v>
      </c>
      <c r="U7" s="23" t="s">
        <v>11</v>
      </c>
      <c r="V7" s="23" t="s">
        <v>12</v>
      </c>
      <c r="W7" s="23" t="s">
        <v>17</v>
      </c>
      <c r="X7" s="23" t="s">
        <v>18</v>
      </c>
      <c r="Y7" s="24"/>
    </row>
    <row r="8" spans="1:27" ht="20.25" customHeight="1" thickBot="1" x14ac:dyDescent="0.5">
      <c r="A8" s="1"/>
      <c r="B8" s="1"/>
      <c r="C8" s="40" t="s">
        <v>19</v>
      </c>
      <c r="D8" s="41"/>
      <c r="E8" s="42" t="s">
        <v>20</v>
      </c>
      <c r="F8" s="43"/>
      <c r="G8" s="12"/>
      <c r="H8" s="44">
        <f>COUNTA($D$13:$D$36)</f>
        <v>0</v>
      </c>
      <c r="I8" s="45">
        <f>SUM(O13:O36)</f>
        <v>0</v>
      </c>
      <c r="J8" s="45"/>
      <c r="K8" s="45"/>
      <c r="L8" s="45"/>
      <c r="M8" s="45"/>
      <c r="N8" s="45"/>
      <c r="O8" s="45"/>
      <c r="P8" s="1"/>
      <c r="Q8" s="1"/>
      <c r="S8" s="23" t="s">
        <v>21</v>
      </c>
      <c r="T8" s="23" t="s">
        <v>10</v>
      </c>
      <c r="U8" s="23" t="s">
        <v>11</v>
      </c>
      <c r="V8" s="23" t="s">
        <v>12</v>
      </c>
      <c r="W8" s="23" t="s">
        <v>17</v>
      </c>
      <c r="X8" s="23" t="s">
        <v>18</v>
      </c>
      <c r="Y8" s="24"/>
    </row>
    <row r="9" spans="1:27" ht="12.75" customHeight="1" thickBot="1" x14ac:dyDescent="0.5">
      <c r="A9" s="1"/>
      <c r="B9" s="1"/>
      <c r="C9" s="1"/>
      <c r="D9" s="1"/>
      <c r="E9" s="1"/>
      <c r="F9" s="1"/>
      <c r="G9" s="12"/>
      <c r="H9" s="46">
        <f>COUNTA($F$13:$F$36)</f>
        <v>0</v>
      </c>
      <c r="I9" s="47"/>
      <c r="J9" s="47"/>
      <c r="K9" s="47"/>
      <c r="L9" s="47"/>
      <c r="M9" s="47"/>
      <c r="N9" s="47"/>
      <c r="O9" s="47"/>
      <c r="P9" s="1"/>
      <c r="Q9" s="1"/>
      <c r="S9" s="24"/>
      <c r="T9" s="24"/>
      <c r="U9" s="24"/>
      <c r="V9" s="24"/>
      <c r="W9" s="24"/>
      <c r="X9" s="24"/>
      <c r="Y9" s="24"/>
    </row>
    <row r="10" spans="1:27" s="58" customFormat="1" ht="51" customHeight="1" thickBot="1" x14ac:dyDescent="0.5">
      <c r="A10" s="48"/>
      <c r="B10" s="49"/>
      <c r="C10" s="50"/>
      <c r="D10" s="51" t="s">
        <v>22</v>
      </c>
      <c r="E10" s="52" t="s">
        <v>23</v>
      </c>
      <c r="F10" s="53" t="s">
        <v>24</v>
      </c>
      <c r="G10" s="54" t="s">
        <v>25</v>
      </c>
      <c r="H10" s="53" t="s">
        <v>26</v>
      </c>
      <c r="I10" s="54" t="s">
        <v>27</v>
      </c>
      <c r="J10" s="55" t="s">
        <v>28</v>
      </c>
      <c r="K10" s="55" t="s">
        <v>29</v>
      </c>
      <c r="L10" s="56" t="s">
        <v>30</v>
      </c>
      <c r="M10" s="52" t="s">
        <v>31</v>
      </c>
      <c r="N10" s="53"/>
      <c r="O10" s="57" t="s">
        <v>32</v>
      </c>
      <c r="P10" s="1"/>
      <c r="Q10" s="1"/>
    </row>
    <row r="11" spans="1:27" s="68" customFormat="1" ht="26.25" customHeight="1" x14ac:dyDescent="0.45">
      <c r="A11" s="13"/>
      <c r="B11" s="59"/>
      <c r="C11" s="60" t="s">
        <v>33</v>
      </c>
      <c r="D11" s="61" t="s">
        <v>16</v>
      </c>
      <c r="E11" s="61" t="s">
        <v>34</v>
      </c>
      <c r="F11" s="62" t="s">
        <v>35</v>
      </c>
      <c r="G11" s="63" t="str">
        <f>PHONETIC(F11)</f>
        <v>ヤマト　タロウ</v>
      </c>
      <c r="H11" s="62" t="s">
        <v>36</v>
      </c>
      <c r="I11" s="63" t="str">
        <f>PHONETIC(H11)</f>
        <v>ヤマトクラブ</v>
      </c>
      <c r="J11" s="64"/>
      <c r="K11" s="64" t="s">
        <v>37</v>
      </c>
      <c r="L11" s="64">
        <v>56</v>
      </c>
      <c r="M11" s="65" t="str">
        <f>IF(D11="親子ダブルス","親","")</f>
        <v/>
      </c>
      <c r="N11" s="62"/>
      <c r="O11" s="66">
        <f t="shared" ref="O11:P26" si="0">IF($F11="","",IF($J11&lt;&gt;"",$S$2,IF($K11&lt;&gt;"",$T$2,$V$2)))</f>
        <v>1100</v>
      </c>
      <c r="P11" s="67">
        <f t="shared" si="0"/>
        <v>1100</v>
      </c>
      <c r="Q11" s="1"/>
      <c r="T11" s="69" t="str">
        <f>IF($D11="","",IF($D11=$S$5,T$5,IF($D11=$S$6,T$6,IF($D11=$S$7,T$7,IF($D11=$S$8,T$8)))))</f>
        <v>1部</v>
      </c>
      <c r="U11" s="69" t="str">
        <f t="shared" ref="U11:X26" si="1">IF($D11="","",IF($D11=$S$5,U$5,IF($D11=$S$6,U$6,IF($D11=$S$7,U$7,IF($D11=$S$8,U$8)))))</f>
        <v>2部</v>
      </c>
      <c r="V11" s="69" t="str">
        <f t="shared" si="1"/>
        <v>3部</v>
      </c>
      <c r="W11" s="69" t="str">
        <f t="shared" si="1"/>
        <v>ｼﾆｱ1</v>
      </c>
      <c r="X11" s="69" t="str">
        <f t="shared" si="1"/>
        <v>ｼﾆｱ2</v>
      </c>
      <c r="Y11" s="24"/>
      <c r="Z11" s="68">
        <f>IFERROR(SEARCH("　",$F11,1),0)</f>
        <v>3</v>
      </c>
      <c r="AA11" s="70" t="str">
        <f>IF(AND($F11&lt;&gt;"",Z11=0),"苗字と名前の間に全角文字で「空白」を入力してください",IF(AND(LEFT(E11,3)="ｼﾆｱ",L11+L12&lt;100),"シニアの部は45歳以上、合計100歳以上となっています！",""))</f>
        <v/>
      </c>
    </row>
    <row r="12" spans="1:27" s="68" customFormat="1" ht="26.25" customHeight="1" thickBot="1" x14ac:dyDescent="0.5">
      <c r="A12" s="13"/>
      <c r="B12" s="71"/>
      <c r="C12" s="72"/>
      <c r="D12" s="73"/>
      <c r="E12" s="73"/>
      <c r="F12" s="74" t="s">
        <v>38</v>
      </c>
      <c r="G12" s="75" t="str">
        <f t="shared" ref="G12" si="2">PHONETIC(F12)</f>
        <v>ヤマト　ジロウ</v>
      </c>
      <c r="H12" s="74" t="s">
        <v>39</v>
      </c>
      <c r="I12" s="75" t="str">
        <f t="shared" ref="I12" si="3">PHONETIC(H12)</f>
        <v>ヤマトクラブ</v>
      </c>
      <c r="J12" s="76"/>
      <c r="K12" s="76"/>
      <c r="L12" s="76">
        <v>45</v>
      </c>
      <c r="M12" s="76">
        <v>5</v>
      </c>
      <c r="N12" s="77"/>
      <c r="O12" s="78">
        <f t="shared" si="0"/>
        <v>1600</v>
      </c>
      <c r="P12" s="67">
        <f t="shared" si="0"/>
        <v>1600</v>
      </c>
      <c r="Q12" s="1"/>
      <c r="T12" s="69" t="str">
        <f>IF($D12="","",IF($D12=$S$5,T$5,IF($D12=$S$6,T$6,IF($D12=$S$7,T$7,IF($D12=$S$8,T$8)))))</f>
        <v/>
      </c>
      <c r="U12" s="69" t="str">
        <f t="shared" si="1"/>
        <v/>
      </c>
      <c r="V12" s="69" t="str">
        <f t="shared" si="1"/>
        <v/>
      </c>
      <c r="W12" s="69" t="str">
        <f t="shared" si="1"/>
        <v/>
      </c>
      <c r="X12" s="69" t="str">
        <f t="shared" si="1"/>
        <v/>
      </c>
      <c r="Y12" s="4"/>
      <c r="Z12" s="68">
        <f t="shared" ref="Z12:Z36" si="4">IFERROR(SEARCH("　",$F12,1),0)</f>
        <v>3</v>
      </c>
      <c r="AA12" s="70" t="str">
        <f>IF(AND(RIGHT(D11,1)="S",F12&lt;&gt;""),"シングルスは上段に入力してください",IF(AND($F12&lt;&gt;"",Z12=0),"苗字と名前の間に全角文字で「空白」を入力してください",""))</f>
        <v/>
      </c>
    </row>
    <row r="13" spans="1:27" s="68" customFormat="1" ht="26.25" customHeight="1" x14ac:dyDescent="0.45">
      <c r="A13" s="13"/>
      <c r="B13" s="59"/>
      <c r="C13" s="79">
        <v>1</v>
      </c>
      <c r="D13" s="80"/>
      <c r="E13" s="80"/>
      <c r="F13" s="81"/>
      <c r="G13" s="82" t="str">
        <f>PHONETIC(F13)</f>
        <v/>
      </c>
      <c r="H13" s="81"/>
      <c r="I13" s="82" t="str">
        <f>PHONETIC(H13)</f>
        <v/>
      </c>
      <c r="J13" s="83"/>
      <c r="K13" s="83"/>
      <c r="L13" s="83"/>
      <c r="M13" s="84" t="str">
        <f>IF(D13="親子ダブルス","親","")</f>
        <v/>
      </c>
      <c r="N13" s="85"/>
      <c r="O13" s="86" t="str">
        <f t="shared" si="0"/>
        <v/>
      </c>
      <c r="P13" s="67" t="str">
        <f t="shared" si="0"/>
        <v/>
      </c>
      <c r="Q13" s="1"/>
      <c r="T13" s="69" t="str">
        <f>IF($D13="","",IF($D13=$S$5,T$5,IF($D13=$S$6,T$6,IF($D13=$S$7,T$7,IF($D13=$S$8,T$8)))))</f>
        <v/>
      </c>
      <c r="U13" s="69" t="str">
        <f t="shared" si="1"/>
        <v/>
      </c>
      <c r="V13" s="69" t="str">
        <f t="shared" si="1"/>
        <v/>
      </c>
      <c r="W13" s="69" t="str">
        <f t="shared" si="1"/>
        <v/>
      </c>
      <c r="X13" s="69" t="str">
        <f t="shared" si="1"/>
        <v/>
      </c>
      <c r="Y13" s="24"/>
      <c r="Z13" s="68">
        <f>IFERROR(SEARCH("　",$F13,1),0)</f>
        <v>0</v>
      </c>
      <c r="AA13" s="70" t="str">
        <f t="shared" ref="AA13" si="5">IF(AND($F13&lt;&gt;"",Z13=0),"苗字と名前の間に全角文字で「空白」を入力してください",IF(AND(LEFT(E13,3)="ｼﾆｱ",L13+L14&lt;100),"シニアの部は45歳以上、合計100歳以上となっています！",""))</f>
        <v/>
      </c>
    </row>
    <row r="14" spans="1:27" s="68" customFormat="1" ht="26.25" customHeight="1" thickBot="1" x14ac:dyDescent="0.5">
      <c r="A14" s="13"/>
      <c r="B14" s="71"/>
      <c r="C14" s="87"/>
      <c r="D14" s="88"/>
      <c r="E14" s="88"/>
      <c r="F14" s="89"/>
      <c r="G14" s="90" t="str">
        <f t="shared" ref="G14:G36" si="6">PHONETIC(F14)</f>
        <v/>
      </c>
      <c r="H14" s="89"/>
      <c r="I14" s="90" t="str">
        <f t="shared" ref="I14:I36" si="7">PHONETIC(H14)</f>
        <v/>
      </c>
      <c r="J14" s="91"/>
      <c r="K14" s="91"/>
      <c r="L14" s="91"/>
      <c r="M14" s="92">
        <v>5</v>
      </c>
      <c r="N14" s="93"/>
      <c r="O14" s="94" t="str">
        <f t="shared" si="0"/>
        <v/>
      </c>
      <c r="P14" s="67" t="str">
        <f t="shared" si="0"/>
        <v/>
      </c>
      <c r="Q14" s="1"/>
      <c r="T14" s="69" t="str">
        <f>IF($D14="","",IF($D14=$S$5,T$5,IF($D14=$S$6,T$6,IF($D14=$S$7,T$7,IF($D14=$S$8,T$8)))))</f>
        <v/>
      </c>
      <c r="U14" s="69" t="str">
        <f t="shared" si="1"/>
        <v/>
      </c>
      <c r="V14" s="69" t="str">
        <f t="shared" si="1"/>
        <v/>
      </c>
      <c r="W14" s="69" t="str">
        <f t="shared" si="1"/>
        <v/>
      </c>
      <c r="X14" s="69" t="str">
        <f t="shared" si="1"/>
        <v/>
      </c>
      <c r="Y14" s="4"/>
      <c r="Z14" s="68">
        <f t="shared" si="4"/>
        <v>0</v>
      </c>
      <c r="AA14" s="70" t="str">
        <f t="shared" ref="AA14" si="8">IF(AND(RIGHT(D13,1)="S",F14&lt;&gt;""),"シングルスは上段に入力してください",IF(AND($F14&lt;&gt;"",Z14=0),"苗字と名前の間に全角文字で「空白」を入力してください",""))</f>
        <v/>
      </c>
    </row>
    <row r="15" spans="1:27" s="68" customFormat="1" ht="26.25" customHeight="1" x14ac:dyDescent="0.45">
      <c r="A15" s="13"/>
      <c r="B15" s="59"/>
      <c r="C15" s="79">
        <v>2</v>
      </c>
      <c r="D15" s="80"/>
      <c r="E15" s="80"/>
      <c r="F15" s="81"/>
      <c r="G15" s="82" t="str">
        <f t="shared" si="6"/>
        <v/>
      </c>
      <c r="H15" s="81"/>
      <c r="I15" s="82" t="str">
        <f t="shared" si="7"/>
        <v/>
      </c>
      <c r="J15" s="83"/>
      <c r="K15" s="83"/>
      <c r="L15" s="83"/>
      <c r="M15" s="84" t="str">
        <f t="shared" ref="M15" si="9">IF(D15="親子ダブルス","親","")</f>
        <v/>
      </c>
      <c r="N15" s="85"/>
      <c r="O15" s="86" t="str">
        <f t="shared" si="0"/>
        <v/>
      </c>
      <c r="P15" s="67" t="str">
        <f t="shared" si="0"/>
        <v/>
      </c>
      <c r="Q15" s="1"/>
      <c r="T15" s="69" t="str">
        <f t="shared" ref="T15:X36" si="10">IF($D15="","",IF($D15=$S$5,T$5,IF($D15=$S$6,T$6,IF($D15=$S$7,T$7,IF($D15=$S$8,T$8)))))</f>
        <v/>
      </c>
      <c r="U15" s="69" t="str">
        <f t="shared" si="1"/>
        <v/>
      </c>
      <c r="V15" s="69" t="str">
        <f t="shared" si="1"/>
        <v/>
      </c>
      <c r="W15" s="69" t="str">
        <f t="shared" si="1"/>
        <v/>
      </c>
      <c r="X15" s="69" t="str">
        <f t="shared" si="1"/>
        <v/>
      </c>
      <c r="Y15" s="24"/>
      <c r="Z15" s="68">
        <f t="shared" si="4"/>
        <v>0</v>
      </c>
      <c r="AA15" s="70" t="str">
        <f t="shared" ref="AA15" si="11">IF(AND($F15&lt;&gt;"",Z15=0),"苗字と名前の間に全角文字で「空白」を入力してください",IF(AND(LEFT(E15,3)="ｼﾆｱ",L15+L16&lt;100),"シニアの部は45歳以上、合計100歳以上となっています！",""))</f>
        <v/>
      </c>
    </row>
    <row r="16" spans="1:27" s="68" customFormat="1" ht="26.25" customHeight="1" thickBot="1" x14ac:dyDescent="0.5">
      <c r="A16" s="13"/>
      <c r="B16" s="71"/>
      <c r="C16" s="87"/>
      <c r="D16" s="88"/>
      <c r="E16" s="88"/>
      <c r="F16" s="89"/>
      <c r="G16" s="90" t="str">
        <f t="shared" si="6"/>
        <v/>
      </c>
      <c r="H16" s="89"/>
      <c r="I16" s="90" t="str">
        <f t="shared" si="7"/>
        <v/>
      </c>
      <c r="J16" s="91"/>
      <c r="K16" s="91"/>
      <c r="L16" s="91"/>
      <c r="M16" s="92">
        <v>5</v>
      </c>
      <c r="N16" s="93"/>
      <c r="O16" s="94" t="str">
        <f t="shared" si="0"/>
        <v/>
      </c>
      <c r="P16" s="67" t="str">
        <f t="shared" si="0"/>
        <v/>
      </c>
      <c r="Q16" s="1"/>
      <c r="T16" s="69" t="str">
        <f t="shared" si="10"/>
        <v/>
      </c>
      <c r="U16" s="69" t="str">
        <f t="shared" si="1"/>
        <v/>
      </c>
      <c r="V16" s="69" t="str">
        <f t="shared" si="1"/>
        <v/>
      </c>
      <c r="W16" s="69" t="str">
        <f t="shared" si="1"/>
        <v/>
      </c>
      <c r="X16" s="69" t="str">
        <f t="shared" si="1"/>
        <v/>
      </c>
      <c r="Y16" s="4"/>
      <c r="Z16" s="68">
        <f t="shared" si="4"/>
        <v>0</v>
      </c>
      <c r="AA16" s="70" t="str">
        <f t="shared" ref="AA16" si="12">IF(AND(RIGHT(D15,1)="S",F16&lt;&gt;""),"シングルスは上段に入力してください",IF(AND($F16&lt;&gt;"",Z16=0),"苗字と名前の間に全角文字で「空白」を入力してください",""))</f>
        <v/>
      </c>
    </row>
    <row r="17" spans="1:27" s="68" customFormat="1" ht="26.25" customHeight="1" x14ac:dyDescent="0.45">
      <c r="A17" s="13"/>
      <c r="B17" s="59"/>
      <c r="C17" s="79">
        <v>3</v>
      </c>
      <c r="D17" s="80"/>
      <c r="E17" s="80"/>
      <c r="F17" s="81"/>
      <c r="G17" s="82" t="str">
        <f t="shared" si="6"/>
        <v/>
      </c>
      <c r="H17" s="81"/>
      <c r="I17" s="82" t="str">
        <f t="shared" si="7"/>
        <v/>
      </c>
      <c r="J17" s="83"/>
      <c r="K17" s="83"/>
      <c r="L17" s="83"/>
      <c r="M17" s="84" t="str">
        <f t="shared" ref="M17" si="13">IF(D17="親子ダブルス","親","")</f>
        <v/>
      </c>
      <c r="N17" s="85"/>
      <c r="O17" s="86" t="str">
        <f t="shared" si="0"/>
        <v/>
      </c>
      <c r="P17" s="67" t="str">
        <f t="shared" si="0"/>
        <v/>
      </c>
      <c r="Q17" s="1"/>
      <c r="T17" s="69" t="str">
        <f t="shared" si="10"/>
        <v/>
      </c>
      <c r="U17" s="69" t="str">
        <f t="shared" si="1"/>
        <v/>
      </c>
      <c r="V17" s="69" t="str">
        <f t="shared" si="1"/>
        <v/>
      </c>
      <c r="W17" s="69" t="str">
        <f t="shared" si="1"/>
        <v/>
      </c>
      <c r="X17" s="69" t="str">
        <f t="shared" si="1"/>
        <v/>
      </c>
      <c r="Y17" s="24"/>
      <c r="Z17" s="68">
        <f t="shared" si="4"/>
        <v>0</v>
      </c>
      <c r="AA17" s="70" t="str">
        <f t="shared" ref="AA17" si="14">IF(AND($F17&lt;&gt;"",Z17=0),"苗字と名前の間に全角文字で「空白」を入力してください",IF(AND(LEFT(E17,3)="ｼﾆｱ",L17+L18&lt;100),"シニアの部は45歳以上、合計100歳以上となっています！",""))</f>
        <v/>
      </c>
    </row>
    <row r="18" spans="1:27" s="68" customFormat="1" ht="26.25" customHeight="1" thickBot="1" x14ac:dyDescent="0.5">
      <c r="A18" s="13"/>
      <c r="B18" s="71"/>
      <c r="C18" s="87"/>
      <c r="D18" s="88"/>
      <c r="E18" s="88"/>
      <c r="F18" s="89"/>
      <c r="G18" s="90" t="str">
        <f t="shared" si="6"/>
        <v/>
      </c>
      <c r="H18" s="89"/>
      <c r="I18" s="90" t="str">
        <f t="shared" si="7"/>
        <v/>
      </c>
      <c r="J18" s="91"/>
      <c r="K18" s="91"/>
      <c r="L18" s="91"/>
      <c r="M18" s="92">
        <v>5</v>
      </c>
      <c r="N18" s="93"/>
      <c r="O18" s="94" t="str">
        <f t="shared" si="0"/>
        <v/>
      </c>
      <c r="P18" s="67" t="str">
        <f t="shared" si="0"/>
        <v/>
      </c>
      <c r="Q18" s="1"/>
      <c r="T18" s="69" t="str">
        <f t="shared" si="10"/>
        <v/>
      </c>
      <c r="U18" s="69" t="str">
        <f t="shared" si="1"/>
        <v/>
      </c>
      <c r="V18" s="69" t="str">
        <f t="shared" si="1"/>
        <v/>
      </c>
      <c r="W18" s="69" t="str">
        <f t="shared" si="1"/>
        <v/>
      </c>
      <c r="X18" s="69" t="str">
        <f t="shared" si="1"/>
        <v/>
      </c>
      <c r="Y18" s="4"/>
      <c r="Z18" s="68">
        <f t="shared" si="4"/>
        <v>0</v>
      </c>
      <c r="AA18" s="70" t="str">
        <f t="shared" ref="AA18" si="15">IF(AND(RIGHT(D17,1)="S",F18&lt;&gt;""),"シングルスは上段に入力してください",IF(AND($F18&lt;&gt;"",Z18=0),"苗字と名前の間に全角文字で「空白」を入力してください",""))</f>
        <v/>
      </c>
    </row>
    <row r="19" spans="1:27" s="68" customFormat="1" ht="26.25" customHeight="1" x14ac:dyDescent="0.45">
      <c r="A19" s="13"/>
      <c r="B19" s="59"/>
      <c r="C19" s="79">
        <v>4</v>
      </c>
      <c r="D19" s="80"/>
      <c r="E19" s="80"/>
      <c r="F19" s="81"/>
      <c r="G19" s="82" t="str">
        <f t="shared" si="6"/>
        <v/>
      </c>
      <c r="H19" s="81"/>
      <c r="I19" s="82" t="str">
        <f t="shared" si="7"/>
        <v/>
      </c>
      <c r="J19" s="83"/>
      <c r="K19" s="83"/>
      <c r="L19" s="83"/>
      <c r="M19" s="84" t="str">
        <f t="shared" ref="M19" si="16">IF(D19="親子ダブルス","親","")</f>
        <v/>
      </c>
      <c r="N19" s="85"/>
      <c r="O19" s="86" t="str">
        <f t="shared" si="0"/>
        <v/>
      </c>
      <c r="P19" s="67" t="str">
        <f t="shared" si="0"/>
        <v/>
      </c>
      <c r="Q19" s="1"/>
      <c r="T19" s="69" t="str">
        <f t="shared" si="10"/>
        <v/>
      </c>
      <c r="U19" s="69" t="str">
        <f t="shared" si="1"/>
        <v/>
      </c>
      <c r="V19" s="69" t="str">
        <f t="shared" si="1"/>
        <v/>
      </c>
      <c r="W19" s="69" t="str">
        <f t="shared" si="1"/>
        <v/>
      </c>
      <c r="X19" s="69" t="str">
        <f t="shared" si="1"/>
        <v/>
      </c>
      <c r="Y19" s="24"/>
      <c r="Z19" s="68">
        <f t="shared" si="4"/>
        <v>0</v>
      </c>
      <c r="AA19" s="70" t="str">
        <f t="shared" ref="AA19" si="17">IF(AND($F19&lt;&gt;"",Z19=0),"苗字と名前の間に全角文字で「空白」を入力してください",IF(AND(LEFT(E19,3)="ｼﾆｱ",L19+L20&lt;100),"シニアの部は45歳以上、合計100歳以上となっています！",""))</f>
        <v/>
      </c>
    </row>
    <row r="20" spans="1:27" s="68" customFormat="1" ht="26.25" customHeight="1" thickBot="1" x14ac:dyDescent="0.5">
      <c r="A20" s="13"/>
      <c r="B20" s="71"/>
      <c r="C20" s="87"/>
      <c r="D20" s="88"/>
      <c r="E20" s="88"/>
      <c r="F20" s="89"/>
      <c r="G20" s="90" t="str">
        <f t="shared" si="6"/>
        <v/>
      </c>
      <c r="H20" s="89"/>
      <c r="I20" s="90" t="str">
        <f t="shared" si="7"/>
        <v/>
      </c>
      <c r="J20" s="91"/>
      <c r="K20" s="91"/>
      <c r="L20" s="91"/>
      <c r="M20" s="92">
        <v>5</v>
      </c>
      <c r="N20" s="93"/>
      <c r="O20" s="94" t="str">
        <f t="shared" si="0"/>
        <v/>
      </c>
      <c r="P20" s="67" t="str">
        <f t="shared" si="0"/>
        <v/>
      </c>
      <c r="Q20" s="1"/>
      <c r="T20" s="69" t="str">
        <f t="shared" si="10"/>
        <v/>
      </c>
      <c r="U20" s="69" t="str">
        <f t="shared" si="1"/>
        <v/>
      </c>
      <c r="V20" s="69" t="str">
        <f t="shared" si="1"/>
        <v/>
      </c>
      <c r="W20" s="69" t="str">
        <f t="shared" si="1"/>
        <v/>
      </c>
      <c r="X20" s="69" t="str">
        <f t="shared" si="1"/>
        <v/>
      </c>
      <c r="Y20" s="4"/>
      <c r="Z20" s="68">
        <f t="shared" si="4"/>
        <v>0</v>
      </c>
      <c r="AA20" s="70" t="str">
        <f t="shared" ref="AA20" si="18">IF(AND(RIGHT(D19,1)="S",F20&lt;&gt;""),"シングルスは上段に入力してください",IF(AND($F20&lt;&gt;"",Z20=0),"苗字と名前の間に全角文字で「空白」を入力してください",""))</f>
        <v/>
      </c>
    </row>
    <row r="21" spans="1:27" s="68" customFormat="1" ht="26.25" customHeight="1" x14ac:dyDescent="0.45">
      <c r="A21" s="13"/>
      <c r="B21" s="59"/>
      <c r="C21" s="79">
        <v>5</v>
      </c>
      <c r="D21" s="80"/>
      <c r="E21" s="80"/>
      <c r="F21" s="81"/>
      <c r="G21" s="82" t="str">
        <f t="shared" si="6"/>
        <v/>
      </c>
      <c r="H21" s="81"/>
      <c r="I21" s="82" t="str">
        <f t="shared" si="7"/>
        <v/>
      </c>
      <c r="J21" s="83"/>
      <c r="K21" s="83"/>
      <c r="L21" s="83"/>
      <c r="M21" s="84" t="str">
        <f t="shared" ref="M21" si="19">IF(D21="親子ダブルス","親","")</f>
        <v/>
      </c>
      <c r="N21" s="85"/>
      <c r="O21" s="86" t="str">
        <f t="shared" si="0"/>
        <v/>
      </c>
      <c r="P21" s="67" t="str">
        <f t="shared" si="0"/>
        <v/>
      </c>
      <c r="Q21" s="1"/>
      <c r="T21" s="69" t="str">
        <f t="shared" si="10"/>
        <v/>
      </c>
      <c r="U21" s="69" t="str">
        <f t="shared" si="1"/>
        <v/>
      </c>
      <c r="V21" s="69" t="str">
        <f t="shared" si="1"/>
        <v/>
      </c>
      <c r="W21" s="69" t="str">
        <f t="shared" si="1"/>
        <v/>
      </c>
      <c r="X21" s="69" t="str">
        <f t="shared" si="1"/>
        <v/>
      </c>
      <c r="Y21" s="24"/>
      <c r="Z21" s="68">
        <f t="shared" si="4"/>
        <v>0</v>
      </c>
      <c r="AA21" s="70" t="str">
        <f t="shared" ref="AA21" si="20">IF(AND($F21&lt;&gt;"",Z21=0),"苗字と名前の間に全角文字で「空白」を入力してください",IF(AND(LEFT(E21,3)="ｼﾆｱ",L21+L22&lt;100),"シニアの部は45歳以上、合計100歳以上となっています！",""))</f>
        <v/>
      </c>
    </row>
    <row r="22" spans="1:27" s="68" customFormat="1" ht="26.25" customHeight="1" thickBot="1" x14ac:dyDescent="0.5">
      <c r="A22" s="13"/>
      <c r="B22" s="71"/>
      <c r="C22" s="87"/>
      <c r="D22" s="88"/>
      <c r="E22" s="88"/>
      <c r="F22" s="89"/>
      <c r="G22" s="90" t="str">
        <f t="shared" si="6"/>
        <v/>
      </c>
      <c r="H22" s="89"/>
      <c r="I22" s="90" t="str">
        <f t="shared" si="7"/>
        <v/>
      </c>
      <c r="J22" s="91"/>
      <c r="K22" s="91"/>
      <c r="L22" s="91"/>
      <c r="M22" s="92">
        <v>5</v>
      </c>
      <c r="N22" s="93"/>
      <c r="O22" s="94" t="str">
        <f t="shared" si="0"/>
        <v/>
      </c>
      <c r="P22" s="67" t="str">
        <f t="shared" si="0"/>
        <v/>
      </c>
      <c r="Q22" s="1"/>
      <c r="T22" s="69" t="str">
        <f t="shared" si="10"/>
        <v/>
      </c>
      <c r="U22" s="69" t="str">
        <f t="shared" si="1"/>
        <v/>
      </c>
      <c r="V22" s="69" t="str">
        <f t="shared" si="1"/>
        <v/>
      </c>
      <c r="W22" s="69" t="str">
        <f t="shared" si="1"/>
        <v/>
      </c>
      <c r="X22" s="69" t="str">
        <f t="shared" si="1"/>
        <v/>
      </c>
      <c r="Y22" s="4"/>
      <c r="Z22" s="68">
        <f t="shared" si="4"/>
        <v>0</v>
      </c>
      <c r="AA22" s="70" t="str">
        <f t="shared" ref="AA22" si="21">IF(AND(RIGHT(D21,1)="S",F22&lt;&gt;""),"シングルスは上段に入力してください",IF(AND($F22&lt;&gt;"",Z22=0),"苗字と名前の間に全角文字で「空白」を入力してください",""))</f>
        <v/>
      </c>
    </row>
    <row r="23" spans="1:27" s="68" customFormat="1" ht="26.25" customHeight="1" x14ac:dyDescent="0.45">
      <c r="A23" s="13"/>
      <c r="B23" s="59"/>
      <c r="C23" s="79">
        <v>6</v>
      </c>
      <c r="D23" s="80"/>
      <c r="E23" s="80"/>
      <c r="F23" s="81"/>
      <c r="G23" s="82" t="str">
        <f t="shared" si="6"/>
        <v/>
      </c>
      <c r="H23" s="81"/>
      <c r="I23" s="82" t="str">
        <f t="shared" si="7"/>
        <v/>
      </c>
      <c r="J23" s="83"/>
      <c r="K23" s="83"/>
      <c r="L23" s="83"/>
      <c r="M23" s="84" t="str">
        <f t="shared" ref="M23" si="22">IF(D23="親子ダブルス","親","")</f>
        <v/>
      </c>
      <c r="N23" s="85"/>
      <c r="O23" s="86" t="str">
        <f t="shared" si="0"/>
        <v/>
      </c>
      <c r="P23" s="67" t="str">
        <f t="shared" si="0"/>
        <v/>
      </c>
      <c r="Q23" s="1"/>
      <c r="T23" s="69" t="str">
        <f t="shared" si="10"/>
        <v/>
      </c>
      <c r="U23" s="69" t="str">
        <f t="shared" si="1"/>
        <v/>
      </c>
      <c r="V23" s="69" t="str">
        <f t="shared" si="1"/>
        <v/>
      </c>
      <c r="W23" s="69" t="str">
        <f t="shared" si="1"/>
        <v/>
      </c>
      <c r="X23" s="69" t="str">
        <f t="shared" si="1"/>
        <v/>
      </c>
      <c r="Y23" s="24"/>
      <c r="Z23" s="68">
        <f t="shared" si="4"/>
        <v>0</v>
      </c>
      <c r="AA23" s="70" t="str">
        <f t="shared" ref="AA23" si="23">IF(AND($F23&lt;&gt;"",Z23=0),"苗字と名前の間に全角文字で「空白」を入力してください",IF(AND(LEFT(E23,3)="ｼﾆｱ",L23+L24&lt;100),"シニアの部は45歳以上、合計100歳以上となっています！",""))</f>
        <v/>
      </c>
    </row>
    <row r="24" spans="1:27" s="68" customFormat="1" ht="26.25" customHeight="1" thickBot="1" x14ac:dyDescent="0.5">
      <c r="A24" s="13"/>
      <c r="B24" s="71"/>
      <c r="C24" s="87"/>
      <c r="D24" s="88"/>
      <c r="E24" s="88"/>
      <c r="F24" s="89"/>
      <c r="G24" s="90" t="str">
        <f t="shared" si="6"/>
        <v/>
      </c>
      <c r="H24" s="89"/>
      <c r="I24" s="90" t="str">
        <f t="shared" si="7"/>
        <v/>
      </c>
      <c r="J24" s="91"/>
      <c r="K24" s="91"/>
      <c r="L24" s="91"/>
      <c r="M24" s="92">
        <v>5</v>
      </c>
      <c r="N24" s="93"/>
      <c r="O24" s="94" t="str">
        <f t="shared" si="0"/>
        <v/>
      </c>
      <c r="P24" s="67" t="str">
        <f t="shared" si="0"/>
        <v/>
      </c>
      <c r="Q24" s="1"/>
      <c r="T24" s="69" t="str">
        <f t="shared" si="10"/>
        <v/>
      </c>
      <c r="U24" s="69" t="str">
        <f t="shared" si="1"/>
        <v/>
      </c>
      <c r="V24" s="69" t="str">
        <f t="shared" si="1"/>
        <v/>
      </c>
      <c r="W24" s="69" t="str">
        <f t="shared" si="1"/>
        <v/>
      </c>
      <c r="X24" s="69" t="str">
        <f t="shared" si="1"/>
        <v/>
      </c>
      <c r="Y24" s="4"/>
      <c r="Z24" s="68">
        <f t="shared" si="4"/>
        <v>0</v>
      </c>
      <c r="AA24" s="70" t="str">
        <f t="shared" ref="AA24" si="24">IF(AND(RIGHT(D23,1)="S",F24&lt;&gt;""),"シングルスは上段に入力してください",IF(AND($F24&lt;&gt;"",Z24=0),"苗字と名前の間に全角文字で「空白」を入力してください",""))</f>
        <v/>
      </c>
    </row>
    <row r="25" spans="1:27" s="68" customFormat="1" ht="26.25" customHeight="1" x14ac:dyDescent="0.45">
      <c r="A25" s="13"/>
      <c r="B25" s="59"/>
      <c r="C25" s="79">
        <v>7</v>
      </c>
      <c r="D25" s="80"/>
      <c r="E25" s="80"/>
      <c r="F25" s="81"/>
      <c r="G25" s="82" t="str">
        <f t="shared" si="6"/>
        <v/>
      </c>
      <c r="H25" s="81"/>
      <c r="I25" s="82" t="str">
        <f t="shared" si="7"/>
        <v/>
      </c>
      <c r="J25" s="83"/>
      <c r="K25" s="83"/>
      <c r="L25" s="83"/>
      <c r="M25" s="84" t="str">
        <f t="shared" ref="M25" si="25">IF(D25="親子ダブルス","親","")</f>
        <v/>
      </c>
      <c r="N25" s="85"/>
      <c r="O25" s="86" t="str">
        <f t="shared" si="0"/>
        <v/>
      </c>
      <c r="P25" s="67" t="str">
        <f t="shared" si="0"/>
        <v/>
      </c>
      <c r="Q25" s="1"/>
      <c r="T25" s="69" t="str">
        <f t="shared" si="10"/>
        <v/>
      </c>
      <c r="U25" s="69" t="str">
        <f t="shared" si="1"/>
        <v/>
      </c>
      <c r="V25" s="69" t="str">
        <f t="shared" si="1"/>
        <v/>
      </c>
      <c r="W25" s="69" t="str">
        <f t="shared" si="1"/>
        <v/>
      </c>
      <c r="X25" s="69" t="str">
        <f t="shared" si="1"/>
        <v/>
      </c>
      <c r="Y25" s="24"/>
      <c r="Z25" s="68">
        <f t="shared" si="4"/>
        <v>0</v>
      </c>
      <c r="AA25" s="70" t="str">
        <f t="shared" ref="AA25" si="26">IF(AND($F25&lt;&gt;"",Z25=0),"苗字と名前の間に全角文字で「空白」を入力してください",IF(AND(LEFT(E25,3)="ｼﾆｱ",L25+L26&lt;100),"シニアの部は45歳以上、合計100歳以上となっています！",""))</f>
        <v/>
      </c>
    </row>
    <row r="26" spans="1:27" s="68" customFormat="1" ht="26.25" customHeight="1" thickBot="1" x14ac:dyDescent="0.5">
      <c r="A26" s="13"/>
      <c r="B26" s="71"/>
      <c r="C26" s="87"/>
      <c r="D26" s="88"/>
      <c r="E26" s="88"/>
      <c r="F26" s="89"/>
      <c r="G26" s="90" t="str">
        <f t="shared" si="6"/>
        <v/>
      </c>
      <c r="H26" s="89"/>
      <c r="I26" s="90" t="str">
        <f t="shared" si="7"/>
        <v/>
      </c>
      <c r="J26" s="91"/>
      <c r="K26" s="91"/>
      <c r="L26" s="91"/>
      <c r="M26" s="92">
        <v>5</v>
      </c>
      <c r="N26" s="93"/>
      <c r="O26" s="94" t="str">
        <f t="shared" si="0"/>
        <v/>
      </c>
      <c r="P26" s="67" t="str">
        <f t="shared" si="0"/>
        <v/>
      </c>
      <c r="Q26" s="1"/>
      <c r="T26" s="69" t="str">
        <f t="shared" si="10"/>
        <v/>
      </c>
      <c r="U26" s="69" t="str">
        <f t="shared" si="1"/>
        <v/>
      </c>
      <c r="V26" s="69" t="str">
        <f t="shared" si="1"/>
        <v/>
      </c>
      <c r="W26" s="69" t="str">
        <f t="shared" si="1"/>
        <v/>
      </c>
      <c r="X26" s="69" t="str">
        <f t="shared" si="1"/>
        <v/>
      </c>
      <c r="Y26" s="4"/>
      <c r="Z26" s="68">
        <f t="shared" si="4"/>
        <v>0</v>
      </c>
      <c r="AA26" s="70" t="str">
        <f t="shared" ref="AA26" si="27">IF(AND(RIGHT(D25,1)="S",F26&lt;&gt;""),"シングルスは上段に入力してください",IF(AND($F26&lt;&gt;"",Z26=0),"苗字と名前の間に全角文字で「空白」を入力してください",""))</f>
        <v/>
      </c>
    </row>
    <row r="27" spans="1:27" s="68" customFormat="1" ht="26.25" customHeight="1" x14ac:dyDescent="0.45">
      <c r="A27" s="13"/>
      <c r="B27" s="59"/>
      <c r="C27" s="79">
        <v>8</v>
      </c>
      <c r="D27" s="80"/>
      <c r="E27" s="80"/>
      <c r="F27" s="81"/>
      <c r="G27" s="82" t="str">
        <f t="shared" si="6"/>
        <v/>
      </c>
      <c r="H27" s="81"/>
      <c r="I27" s="82" t="str">
        <f t="shared" si="7"/>
        <v/>
      </c>
      <c r="J27" s="83"/>
      <c r="K27" s="83"/>
      <c r="L27" s="83"/>
      <c r="M27" s="84" t="str">
        <f t="shared" ref="M27" si="28">IF(D27="親子ダブルス","親","")</f>
        <v/>
      </c>
      <c r="N27" s="85"/>
      <c r="O27" s="86" t="str">
        <f t="shared" ref="O27:P36" si="29">IF($F27="","",IF($J27&lt;&gt;"",$S$2,IF($K27&lt;&gt;"",$T$2,$V$2)))</f>
        <v/>
      </c>
      <c r="P27" s="67" t="str">
        <f t="shared" si="29"/>
        <v/>
      </c>
      <c r="Q27" s="1"/>
      <c r="T27" s="69" t="str">
        <f t="shared" si="10"/>
        <v/>
      </c>
      <c r="U27" s="69" t="str">
        <f t="shared" si="10"/>
        <v/>
      </c>
      <c r="V27" s="69" t="str">
        <f t="shared" si="10"/>
        <v/>
      </c>
      <c r="W27" s="69" t="str">
        <f t="shared" si="10"/>
        <v/>
      </c>
      <c r="X27" s="69" t="str">
        <f t="shared" si="10"/>
        <v/>
      </c>
      <c r="Y27" s="24"/>
      <c r="Z27" s="68">
        <f t="shared" si="4"/>
        <v>0</v>
      </c>
      <c r="AA27" s="70" t="str">
        <f t="shared" ref="AA27" si="30">IF(AND($F27&lt;&gt;"",Z27=0),"苗字と名前の間に全角文字で「空白」を入力してください",IF(AND(LEFT(E27,3)="ｼﾆｱ",L27+L28&lt;100),"シニアの部は45歳以上、合計100歳以上となっています！",""))</f>
        <v/>
      </c>
    </row>
    <row r="28" spans="1:27" s="68" customFormat="1" ht="26.25" customHeight="1" thickBot="1" x14ac:dyDescent="0.5">
      <c r="A28" s="13"/>
      <c r="B28" s="71"/>
      <c r="C28" s="87"/>
      <c r="D28" s="88"/>
      <c r="E28" s="88"/>
      <c r="F28" s="89"/>
      <c r="G28" s="90" t="str">
        <f t="shared" si="6"/>
        <v/>
      </c>
      <c r="H28" s="89"/>
      <c r="I28" s="90" t="str">
        <f t="shared" si="7"/>
        <v/>
      </c>
      <c r="J28" s="91"/>
      <c r="K28" s="91"/>
      <c r="L28" s="91"/>
      <c r="M28" s="92">
        <v>5</v>
      </c>
      <c r="N28" s="93"/>
      <c r="O28" s="94" t="str">
        <f t="shared" si="29"/>
        <v/>
      </c>
      <c r="P28" s="67" t="str">
        <f t="shared" si="29"/>
        <v/>
      </c>
      <c r="Q28" s="1"/>
      <c r="T28" s="69" t="str">
        <f t="shared" si="10"/>
        <v/>
      </c>
      <c r="U28" s="69" t="str">
        <f t="shared" si="10"/>
        <v/>
      </c>
      <c r="V28" s="69" t="str">
        <f t="shared" si="10"/>
        <v/>
      </c>
      <c r="W28" s="69" t="str">
        <f t="shared" si="10"/>
        <v/>
      </c>
      <c r="X28" s="69" t="str">
        <f t="shared" si="10"/>
        <v/>
      </c>
      <c r="Y28" s="4"/>
      <c r="Z28" s="68">
        <f t="shared" si="4"/>
        <v>0</v>
      </c>
      <c r="AA28" s="70" t="str">
        <f t="shared" ref="AA28" si="31">IF(AND(RIGHT(D27,1)="S",F28&lt;&gt;""),"シングルスは上段に入力してください",IF(AND($F28&lt;&gt;"",Z28=0),"苗字と名前の間に全角文字で「空白」を入力してください",""))</f>
        <v/>
      </c>
    </row>
    <row r="29" spans="1:27" s="68" customFormat="1" ht="26.25" customHeight="1" x14ac:dyDescent="0.45">
      <c r="A29" s="13"/>
      <c r="B29" s="59"/>
      <c r="C29" s="79">
        <v>9</v>
      </c>
      <c r="D29" s="80"/>
      <c r="E29" s="80"/>
      <c r="F29" s="81"/>
      <c r="G29" s="82" t="str">
        <f t="shared" si="6"/>
        <v/>
      </c>
      <c r="H29" s="81"/>
      <c r="I29" s="82" t="str">
        <f t="shared" si="7"/>
        <v/>
      </c>
      <c r="J29" s="83"/>
      <c r="K29" s="83"/>
      <c r="L29" s="83"/>
      <c r="M29" s="84" t="str">
        <f t="shared" ref="M29" si="32">IF(D29="親子ダブルス","親","")</f>
        <v/>
      </c>
      <c r="N29" s="85"/>
      <c r="O29" s="86" t="str">
        <f t="shared" si="29"/>
        <v/>
      </c>
      <c r="P29" s="67" t="str">
        <f t="shared" si="29"/>
        <v/>
      </c>
      <c r="Q29" s="1"/>
      <c r="T29" s="69" t="str">
        <f t="shared" si="10"/>
        <v/>
      </c>
      <c r="U29" s="69" t="str">
        <f t="shared" si="10"/>
        <v/>
      </c>
      <c r="V29" s="69" t="str">
        <f t="shared" si="10"/>
        <v/>
      </c>
      <c r="W29" s="69" t="str">
        <f t="shared" si="10"/>
        <v/>
      </c>
      <c r="X29" s="69" t="str">
        <f t="shared" si="10"/>
        <v/>
      </c>
      <c r="Y29" s="24"/>
      <c r="Z29" s="68">
        <f t="shared" si="4"/>
        <v>0</v>
      </c>
      <c r="AA29" s="70" t="str">
        <f t="shared" ref="AA29" si="33">IF(AND($F29&lt;&gt;"",Z29=0),"苗字と名前の間に全角文字で「空白」を入力してください",IF(AND(LEFT(E29,3)="ｼﾆｱ",L29+L30&lt;100),"シニアの部は45歳以上、合計100歳以上となっています！",""))</f>
        <v/>
      </c>
    </row>
    <row r="30" spans="1:27" s="68" customFormat="1" ht="26.25" customHeight="1" thickBot="1" x14ac:dyDescent="0.5">
      <c r="A30" s="13"/>
      <c r="B30" s="71"/>
      <c r="C30" s="87"/>
      <c r="D30" s="88"/>
      <c r="E30" s="88"/>
      <c r="F30" s="89"/>
      <c r="G30" s="90" t="str">
        <f t="shared" si="6"/>
        <v/>
      </c>
      <c r="H30" s="89"/>
      <c r="I30" s="90" t="str">
        <f t="shared" si="7"/>
        <v/>
      </c>
      <c r="J30" s="91"/>
      <c r="K30" s="91"/>
      <c r="L30" s="91"/>
      <c r="M30" s="92">
        <v>5</v>
      </c>
      <c r="N30" s="93"/>
      <c r="O30" s="94" t="str">
        <f t="shared" si="29"/>
        <v/>
      </c>
      <c r="P30" s="67" t="str">
        <f t="shared" si="29"/>
        <v/>
      </c>
      <c r="Q30" s="1"/>
      <c r="T30" s="69" t="str">
        <f t="shared" si="10"/>
        <v/>
      </c>
      <c r="U30" s="69" t="str">
        <f t="shared" si="10"/>
        <v/>
      </c>
      <c r="V30" s="69" t="str">
        <f t="shared" si="10"/>
        <v/>
      </c>
      <c r="W30" s="69" t="str">
        <f t="shared" si="10"/>
        <v/>
      </c>
      <c r="X30" s="69" t="str">
        <f t="shared" si="10"/>
        <v/>
      </c>
      <c r="Y30" s="4"/>
      <c r="Z30" s="68">
        <f t="shared" si="4"/>
        <v>0</v>
      </c>
      <c r="AA30" s="70" t="str">
        <f t="shared" ref="AA30" si="34">IF(AND(RIGHT(D29,1)="S",F30&lt;&gt;""),"シングルスは上段に入力してください",IF(AND($F30&lt;&gt;"",Z30=0),"苗字と名前の間に全角文字で「空白」を入力してください",""))</f>
        <v/>
      </c>
    </row>
    <row r="31" spans="1:27" s="68" customFormat="1" ht="26.25" customHeight="1" x14ac:dyDescent="0.45">
      <c r="A31" s="13"/>
      <c r="B31" s="59"/>
      <c r="C31" s="79">
        <v>10</v>
      </c>
      <c r="D31" s="80"/>
      <c r="E31" s="80"/>
      <c r="F31" s="81"/>
      <c r="G31" s="82" t="str">
        <f t="shared" si="6"/>
        <v/>
      </c>
      <c r="H31" s="81"/>
      <c r="I31" s="82" t="str">
        <f t="shared" si="7"/>
        <v/>
      </c>
      <c r="J31" s="83"/>
      <c r="K31" s="83"/>
      <c r="L31" s="83"/>
      <c r="M31" s="84" t="str">
        <f t="shared" ref="M31" si="35">IF(D31="親子ダブルス","親","")</f>
        <v/>
      </c>
      <c r="N31" s="85"/>
      <c r="O31" s="86" t="str">
        <f t="shared" si="29"/>
        <v/>
      </c>
      <c r="P31" s="67" t="str">
        <f t="shared" si="29"/>
        <v/>
      </c>
      <c r="Q31" s="1"/>
      <c r="T31" s="69" t="str">
        <f t="shared" si="10"/>
        <v/>
      </c>
      <c r="U31" s="69" t="str">
        <f t="shared" si="10"/>
        <v/>
      </c>
      <c r="V31" s="69" t="str">
        <f t="shared" si="10"/>
        <v/>
      </c>
      <c r="W31" s="69" t="str">
        <f t="shared" si="10"/>
        <v/>
      </c>
      <c r="X31" s="69" t="str">
        <f t="shared" si="10"/>
        <v/>
      </c>
      <c r="Y31" s="24"/>
      <c r="Z31" s="68">
        <f t="shared" si="4"/>
        <v>0</v>
      </c>
      <c r="AA31" s="70" t="str">
        <f t="shared" ref="AA31" si="36">IF(AND($F31&lt;&gt;"",Z31=0),"苗字と名前の間に全角文字で「空白」を入力してください",IF(AND(LEFT(E31,3)="ｼﾆｱ",L31+L32&lt;100),"シニアの部は45歳以上、合計100歳以上となっています！",""))</f>
        <v/>
      </c>
    </row>
    <row r="32" spans="1:27" s="68" customFormat="1" ht="26.25" customHeight="1" thickBot="1" x14ac:dyDescent="0.5">
      <c r="A32" s="13"/>
      <c r="B32" s="71"/>
      <c r="C32" s="87"/>
      <c r="D32" s="88"/>
      <c r="E32" s="88"/>
      <c r="F32" s="89"/>
      <c r="G32" s="90" t="str">
        <f t="shared" si="6"/>
        <v/>
      </c>
      <c r="H32" s="89"/>
      <c r="I32" s="90" t="str">
        <f t="shared" si="7"/>
        <v/>
      </c>
      <c r="J32" s="91"/>
      <c r="K32" s="91"/>
      <c r="L32" s="91"/>
      <c r="M32" s="92">
        <v>5</v>
      </c>
      <c r="N32" s="93"/>
      <c r="O32" s="94" t="str">
        <f t="shared" si="29"/>
        <v/>
      </c>
      <c r="P32" s="67" t="str">
        <f t="shared" si="29"/>
        <v/>
      </c>
      <c r="Q32" s="1"/>
      <c r="T32" s="69" t="str">
        <f t="shared" si="10"/>
        <v/>
      </c>
      <c r="U32" s="69" t="str">
        <f t="shared" si="10"/>
        <v/>
      </c>
      <c r="V32" s="69" t="str">
        <f t="shared" si="10"/>
        <v/>
      </c>
      <c r="W32" s="69" t="str">
        <f t="shared" si="10"/>
        <v/>
      </c>
      <c r="X32" s="69" t="str">
        <f t="shared" si="10"/>
        <v/>
      </c>
      <c r="Y32" s="4"/>
      <c r="Z32" s="68">
        <f t="shared" si="4"/>
        <v>0</v>
      </c>
      <c r="AA32" s="70" t="str">
        <f t="shared" ref="AA32" si="37">IF(AND(RIGHT(D31,1)="S",F32&lt;&gt;""),"シングルスは上段に入力してください",IF(AND($F32&lt;&gt;"",Z32=0),"苗字と名前の間に全角文字で「空白」を入力してください",""))</f>
        <v/>
      </c>
    </row>
    <row r="33" spans="1:27" s="68" customFormat="1" ht="26.25" customHeight="1" x14ac:dyDescent="0.45">
      <c r="A33" s="13"/>
      <c r="B33" s="59"/>
      <c r="C33" s="79">
        <v>11</v>
      </c>
      <c r="D33" s="80"/>
      <c r="E33" s="80"/>
      <c r="F33" s="81"/>
      <c r="G33" s="82" t="str">
        <f t="shared" si="6"/>
        <v/>
      </c>
      <c r="H33" s="81"/>
      <c r="I33" s="82" t="str">
        <f t="shared" si="7"/>
        <v/>
      </c>
      <c r="J33" s="83"/>
      <c r="K33" s="83"/>
      <c r="L33" s="83"/>
      <c r="M33" s="84" t="str">
        <f t="shared" ref="M33" si="38">IF(D33="親子ダブルス","親","")</f>
        <v/>
      </c>
      <c r="N33" s="85"/>
      <c r="O33" s="86" t="str">
        <f t="shared" si="29"/>
        <v/>
      </c>
      <c r="P33" s="67" t="str">
        <f t="shared" si="29"/>
        <v/>
      </c>
      <c r="Q33" s="1"/>
      <c r="T33" s="69" t="str">
        <f t="shared" si="10"/>
        <v/>
      </c>
      <c r="U33" s="69" t="str">
        <f t="shared" si="10"/>
        <v/>
      </c>
      <c r="V33" s="69" t="str">
        <f t="shared" si="10"/>
        <v/>
      </c>
      <c r="W33" s="69" t="str">
        <f t="shared" si="10"/>
        <v/>
      </c>
      <c r="X33" s="69" t="str">
        <f t="shared" si="10"/>
        <v/>
      </c>
      <c r="Y33" s="24"/>
      <c r="Z33" s="68">
        <f t="shared" si="4"/>
        <v>0</v>
      </c>
      <c r="AA33" s="70" t="str">
        <f t="shared" ref="AA33" si="39">IF(AND($F33&lt;&gt;"",Z33=0),"苗字と名前の間に全角文字で「空白」を入力してください",IF(AND(LEFT(E33,3)="ｼﾆｱ",L33+L34&lt;100),"シニアの部は45歳以上、合計100歳以上となっています！",""))</f>
        <v/>
      </c>
    </row>
    <row r="34" spans="1:27" s="68" customFormat="1" ht="26.25" customHeight="1" thickBot="1" x14ac:dyDescent="0.5">
      <c r="A34" s="13"/>
      <c r="B34" s="71"/>
      <c r="C34" s="87"/>
      <c r="D34" s="88"/>
      <c r="E34" s="88"/>
      <c r="F34" s="89"/>
      <c r="G34" s="90" t="str">
        <f t="shared" si="6"/>
        <v/>
      </c>
      <c r="H34" s="89"/>
      <c r="I34" s="90" t="str">
        <f t="shared" si="7"/>
        <v/>
      </c>
      <c r="J34" s="91"/>
      <c r="K34" s="91"/>
      <c r="L34" s="91"/>
      <c r="M34" s="92">
        <v>5</v>
      </c>
      <c r="N34" s="93"/>
      <c r="O34" s="94" t="str">
        <f t="shared" si="29"/>
        <v/>
      </c>
      <c r="P34" s="67" t="str">
        <f t="shared" si="29"/>
        <v/>
      </c>
      <c r="Q34" s="1"/>
      <c r="T34" s="69" t="str">
        <f t="shared" si="10"/>
        <v/>
      </c>
      <c r="U34" s="69" t="str">
        <f t="shared" si="10"/>
        <v/>
      </c>
      <c r="V34" s="69" t="str">
        <f t="shared" si="10"/>
        <v/>
      </c>
      <c r="W34" s="69" t="str">
        <f t="shared" si="10"/>
        <v/>
      </c>
      <c r="X34" s="69" t="str">
        <f t="shared" si="10"/>
        <v/>
      </c>
      <c r="Y34" s="4"/>
      <c r="Z34" s="68">
        <f t="shared" si="4"/>
        <v>0</v>
      </c>
      <c r="AA34" s="70" t="str">
        <f t="shared" ref="AA34" si="40">IF(AND(RIGHT(D33,1)="S",F34&lt;&gt;""),"シングルスは上段に入力してください",IF(AND($F34&lt;&gt;"",Z34=0),"苗字と名前の間に全角文字で「空白」を入力してください",""))</f>
        <v/>
      </c>
    </row>
    <row r="35" spans="1:27" s="68" customFormat="1" ht="26.25" customHeight="1" x14ac:dyDescent="0.45">
      <c r="A35" s="13"/>
      <c r="B35" s="59"/>
      <c r="C35" s="79">
        <v>12</v>
      </c>
      <c r="D35" s="80"/>
      <c r="E35" s="80"/>
      <c r="F35" s="81"/>
      <c r="G35" s="82" t="str">
        <f t="shared" si="6"/>
        <v/>
      </c>
      <c r="H35" s="81"/>
      <c r="I35" s="82" t="str">
        <f t="shared" si="7"/>
        <v/>
      </c>
      <c r="J35" s="83"/>
      <c r="K35" s="83"/>
      <c r="L35" s="83"/>
      <c r="M35" s="84" t="str">
        <f t="shared" ref="M35" si="41">IF(D35="親子ダブルス","親","")</f>
        <v/>
      </c>
      <c r="N35" s="85"/>
      <c r="O35" s="86" t="str">
        <f t="shared" si="29"/>
        <v/>
      </c>
      <c r="P35" s="67" t="str">
        <f t="shared" si="29"/>
        <v/>
      </c>
      <c r="Q35" s="1"/>
      <c r="T35" s="69" t="str">
        <f t="shared" si="10"/>
        <v/>
      </c>
      <c r="U35" s="69" t="str">
        <f t="shared" si="10"/>
        <v/>
      </c>
      <c r="V35" s="69" t="str">
        <f t="shared" si="10"/>
        <v/>
      </c>
      <c r="W35" s="69" t="str">
        <f t="shared" si="10"/>
        <v/>
      </c>
      <c r="X35" s="69" t="str">
        <f t="shared" si="10"/>
        <v/>
      </c>
      <c r="Y35" s="24"/>
      <c r="Z35" s="68">
        <f t="shared" si="4"/>
        <v>0</v>
      </c>
      <c r="AA35" s="70" t="str">
        <f t="shared" ref="AA35" si="42">IF(AND($F35&lt;&gt;"",Z35=0),"苗字と名前の間に全角文字で「空白」を入力してください",IF(AND(LEFT(E35,3)="ｼﾆｱ",L35+L36&lt;100),"シニアの部は45歳以上、合計100歳以上となっています！",""))</f>
        <v/>
      </c>
    </row>
    <row r="36" spans="1:27" s="68" customFormat="1" ht="26.25" customHeight="1" thickBot="1" x14ac:dyDescent="0.5">
      <c r="A36" s="13"/>
      <c r="B36" s="71"/>
      <c r="C36" s="87"/>
      <c r="D36" s="88"/>
      <c r="E36" s="88"/>
      <c r="F36" s="89"/>
      <c r="G36" s="90" t="str">
        <f t="shared" si="6"/>
        <v/>
      </c>
      <c r="H36" s="89"/>
      <c r="I36" s="90" t="str">
        <f t="shared" si="7"/>
        <v/>
      </c>
      <c r="J36" s="91"/>
      <c r="K36" s="91"/>
      <c r="L36" s="91"/>
      <c r="M36" s="92">
        <v>5</v>
      </c>
      <c r="N36" s="95"/>
      <c r="O36" s="96" t="str">
        <f t="shared" si="29"/>
        <v/>
      </c>
      <c r="P36" s="67" t="str">
        <f t="shared" si="29"/>
        <v/>
      </c>
      <c r="Q36" s="1"/>
      <c r="T36" s="69" t="str">
        <f t="shared" si="10"/>
        <v/>
      </c>
      <c r="U36" s="69" t="str">
        <f t="shared" si="10"/>
        <v/>
      </c>
      <c r="V36" s="69" t="str">
        <f t="shared" si="10"/>
        <v/>
      </c>
      <c r="W36" s="69" t="str">
        <f t="shared" si="10"/>
        <v/>
      </c>
      <c r="X36" s="69" t="str">
        <f t="shared" si="10"/>
        <v/>
      </c>
      <c r="Y36" s="4"/>
      <c r="Z36" s="68">
        <f t="shared" si="4"/>
        <v>0</v>
      </c>
      <c r="AA36" s="70" t="str">
        <f t="shared" ref="AA36" si="43">IF(AND(RIGHT(D35,1)="S",F36&lt;&gt;""),"シングルスは上段に入力してください",IF(AND($F36&lt;&gt;"",Z36=0),"苗字と名前の間に全角文字で「空白」を入力してください",""))</f>
        <v/>
      </c>
    </row>
    <row r="37" spans="1:27" x14ac:dyDescent="0.45">
      <c r="A37" s="1"/>
      <c r="B37" s="1"/>
      <c r="C37" s="97"/>
      <c r="D37" s="1"/>
      <c r="E37" s="1"/>
      <c r="F37" s="1"/>
      <c r="G37" s="12"/>
      <c r="H37" s="1"/>
      <c r="I37" s="12"/>
      <c r="J37" s="1"/>
      <c r="K37" s="1"/>
      <c r="L37" s="1"/>
      <c r="M37" s="1"/>
      <c r="N37" s="1"/>
      <c r="O37" s="1"/>
      <c r="P37" s="1"/>
      <c r="Q37" s="1"/>
    </row>
  </sheetData>
  <sheetProtection sheet="1" selectLockedCells="1"/>
  <mergeCells count="56">
    <mergeCell ref="C33:C34"/>
    <mergeCell ref="D33:D34"/>
    <mergeCell ref="E33:E34"/>
    <mergeCell ref="C35:C36"/>
    <mergeCell ref="D35:D36"/>
    <mergeCell ref="E35:E36"/>
    <mergeCell ref="C29:C30"/>
    <mergeCell ref="D29:D30"/>
    <mergeCell ref="E29:E30"/>
    <mergeCell ref="C31:C32"/>
    <mergeCell ref="D31:D32"/>
    <mergeCell ref="E31:E32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C17:C18"/>
    <mergeCell ref="D17:D18"/>
    <mergeCell ref="E17:E18"/>
    <mergeCell ref="C19:C20"/>
    <mergeCell ref="D19:D20"/>
    <mergeCell ref="E19:E20"/>
    <mergeCell ref="C13:C14"/>
    <mergeCell ref="D13:D14"/>
    <mergeCell ref="E13:E14"/>
    <mergeCell ref="C15:C16"/>
    <mergeCell ref="D15:D16"/>
    <mergeCell ref="E15:E16"/>
    <mergeCell ref="C7:D7"/>
    <mergeCell ref="E7:F7"/>
    <mergeCell ref="C8:D8"/>
    <mergeCell ref="E8:F8"/>
    <mergeCell ref="I8:O9"/>
    <mergeCell ref="C11:C12"/>
    <mergeCell ref="D11:D12"/>
    <mergeCell ref="E11:E12"/>
    <mergeCell ref="C4:D4"/>
    <mergeCell ref="E4:F4"/>
    <mergeCell ref="C5:D5"/>
    <mergeCell ref="E5:F5"/>
    <mergeCell ref="C6:D6"/>
    <mergeCell ref="E6:G6"/>
    <mergeCell ref="C1:K1"/>
    <mergeCell ref="L1:O1"/>
    <mergeCell ref="C2:D2"/>
    <mergeCell ref="E2:F2"/>
    <mergeCell ref="C3:D3"/>
    <mergeCell ref="E3:F3"/>
  </mergeCells>
  <phoneticPr fontId="3"/>
  <conditionalFormatting sqref="L11 L13 L15 L17 L19 L21 L23 L25 L27 L29 L31 L33 L35">
    <cfRule type="expression" dxfId="3" priority="1" stopIfTrue="1">
      <formula>AND(LEFT($E11,3)="ｼﾆｱ",OR(L11&lt;45,$L11="",$L11+$L12&lt;100))</formula>
    </cfRule>
  </conditionalFormatting>
  <conditionalFormatting sqref="F12:O12 F14:O14 F16:O16 F18:O18 F20:O20 F22:O22 F24:O24 F26:O26 F28:O28 F30:O30 F32:O32 F34:O34 F36:O36">
    <cfRule type="expression" dxfId="2" priority="4">
      <formula>RIGHT($D11,1)="S"</formula>
    </cfRule>
  </conditionalFormatting>
  <conditionalFormatting sqref="F11:F36">
    <cfRule type="expression" dxfId="1" priority="3" stopIfTrue="1">
      <formula>AND($Z11=0,D11&lt;&gt;"")</formula>
    </cfRule>
  </conditionalFormatting>
  <conditionalFormatting sqref="L12 L14 L16 L18 L20 L22 L24 L26 L28 L30 L32 L34 L36">
    <cfRule type="expression" dxfId="0" priority="2" stopIfTrue="1">
      <formula>AND(LEFT($E11,3)="ｼﾆｱ",OR(L12&lt;45,$L12="",$L11+$L12&lt;100))</formula>
    </cfRule>
  </conditionalFormatting>
  <dataValidations count="8">
    <dataValidation type="list" allowBlank="1" showInputMessage="1" showErrorMessage="1" sqref="E11 E13 E15 E17 E19 E21 E23 E25 E27 E29 E31 E33 E35" xr:uid="{FD14C64F-0161-4E2E-8303-2817A1091B23}">
      <formula1>$T11:$X11</formula1>
    </dataValidation>
    <dataValidation imeMode="fullKatakana" allowBlank="1" showInputMessage="1" showErrorMessage="1" sqref="E5:F5" xr:uid="{24B6F941-4E6E-4DD1-B4AE-2ED71578728D}"/>
    <dataValidation imeMode="hiragana" allowBlank="1" showInputMessage="1" showErrorMessage="1" sqref="E4:F4 E3 F11:F36 H11:H36" xr:uid="{1B759C4F-15D5-46ED-8118-9FC074E29918}"/>
    <dataValidation imeMode="halfAlpha" allowBlank="1" showInputMessage="1" showErrorMessage="1" sqref="E2 E6:G6 E7:F7 L11:N36" xr:uid="{65043ECC-7E37-4BE4-ADDE-37AAA35517EA}"/>
    <dataValidation imeMode="halfKatakana" allowBlank="1" showInputMessage="1" showErrorMessage="1" sqref="B11:B36 I11:I36 G11:G36" xr:uid="{ED1752D2-4203-428C-BD1F-9C7CEF05E593}"/>
    <dataValidation type="list" allowBlank="1" showInputMessage="1" showErrorMessage="1" sqref="D11 D13 D15 D17 D19 D21 D23 D25 D27 D29 D31 D33 D35" xr:uid="{71B2F366-4B7B-4D09-AC0E-F42DCF3BF2CA}">
      <formula1>$S$5:$S$8</formula1>
    </dataValidation>
    <dataValidation type="list" allowBlank="1" showInputMessage="1" showErrorMessage="1" sqref="E8" xr:uid="{65925787-6C62-435F-B2FD-29FB82CDBC17}">
      <formula1>"必要,不要"</formula1>
    </dataValidation>
    <dataValidation type="list" imeMode="hiragana" allowBlank="1" showInputMessage="1" showErrorMessage="1" sqref="J11:K36" xr:uid="{948B8B75-E42D-4BA4-9536-6148F1D74780}">
      <formula1>"〇"</formula1>
    </dataValidation>
  </dataValidations>
  <printOptions horizontalCentered="1"/>
  <pageMargins left="0.11811023622047245" right="0.11811023622047245" top="0.47244094488188981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会長杯</vt:lpstr>
      <vt:lpstr>会長杯!Print_Area</vt:lpstr>
      <vt:lpstr>会長杯!Print_Titles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2022-06-29T02:16:57Z</dcterms:created>
  <dcterms:modified xsi:type="dcterms:W3CDTF">2022-06-29T02:17:16Z</dcterms:modified>
</cp:coreProperties>
</file>