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24ebb24b4ccce6ed/デスクトップ/"/>
    </mc:Choice>
  </mc:AlternateContent>
  <xr:revisionPtr revIDLastSave="0" documentId="8_{7D6DA0A6-E47E-4738-8997-F8C13DBC213D}" xr6:coauthVersionLast="47" xr6:coauthVersionMax="47" xr10:uidLastSave="{00000000-0000-0000-0000-000000000000}"/>
  <bookViews>
    <workbookView xWindow="-120" yWindow="-120" windowWidth="29040" windowHeight="15840" xr2:uid="{978BABDF-2C88-43E0-A8F3-5D9DB91E1ABD}"/>
  </bookViews>
  <sheets>
    <sheet name="単" sheetId="2" r:id="rId1"/>
    <sheet name="複" sheetId="1" state="hidden" r:id="rId2"/>
    <sheet name="混合複" sheetId="3" state="hidden" r:id="rId3"/>
    <sheet name="Sheet4" sheetId="4" state="hidden" r:id="rId4"/>
  </sheets>
  <definedNames>
    <definedName name="nd">Sheet4!$H$1</definedName>
    <definedName name="nn">Sheet4!$F$1</definedName>
    <definedName name="_xlnm.Print_Area" localSheetId="2">混合複!$A$1:$G$32</definedName>
    <definedName name="_xlnm.Print_Area" localSheetId="0">単!$A$1:$G$32</definedName>
    <definedName name="_xlnm.Print_Area" localSheetId="1">複!$A$1:$G$32</definedName>
    <definedName name="ta">Sheet4!$E$3:$H$15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4" l="1"/>
  <c r="F9" i="4" s="1"/>
  <c r="J9" i="4"/>
  <c r="F7" i="4"/>
  <c r="A3" i="3"/>
  <c r="A3" i="1"/>
  <c r="A3" i="2"/>
  <c r="I9" i="4"/>
  <c r="I7" i="4"/>
  <c r="I6" i="4"/>
  <c r="F6" i="4" s="1"/>
  <c r="I8" i="4"/>
  <c r="F8" i="4" s="1"/>
  <c r="I5" i="4"/>
  <c r="F5" i="4" s="1"/>
  <c r="I4" i="4"/>
  <c r="F4" i="4" s="1"/>
  <c r="A2" i="1" l="1"/>
  <c r="A2" i="2"/>
  <c r="A2" i="3"/>
  <c r="F5" i="2" l="1"/>
  <c r="J29" i="3"/>
  <c r="J29" i="1"/>
  <c r="J29" i="2"/>
  <c r="H1" i="4"/>
  <c r="I1" i="4" s="1"/>
  <c r="F6" i="3" l="1"/>
  <c r="J6" i="3" s="1"/>
  <c r="F7" i="3"/>
  <c r="J7" i="3" s="1"/>
  <c r="F8" i="3"/>
  <c r="J8" i="3" s="1"/>
  <c r="F9" i="3"/>
  <c r="J9" i="3" s="1"/>
  <c r="F10" i="3"/>
  <c r="J10" i="3" s="1"/>
  <c r="F11" i="3"/>
  <c r="J11" i="3" s="1"/>
  <c r="F12" i="3"/>
  <c r="J12" i="3" s="1"/>
  <c r="F13" i="3"/>
  <c r="J13" i="3" s="1"/>
  <c r="F14" i="3"/>
  <c r="J14" i="3" s="1"/>
  <c r="F15" i="3"/>
  <c r="J15" i="3" s="1"/>
  <c r="F16" i="3"/>
  <c r="J16" i="3" s="1"/>
  <c r="F17" i="3"/>
  <c r="J17" i="3" s="1"/>
  <c r="F18" i="3"/>
  <c r="J18" i="3" s="1"/>
  <c r="F19" i="3"/>
  <c r="J19" i="3" s="1"/>
  <c r="F20" i="3"/>
  <c r="J20" i="3" s="1"/>
  <c r="F21" i="3"/>
  <c r="J21" i="3" s="1"/>
  <c r="F22" i="3"/>
  <c r="J22" i="3" s="1"/>
  <c r="F23" i="3"/>
  <c r="J23" i="3" s="1"/>
  <c r="F24" i="3"/>
  <c r="J24" i="3" s="1"/>
  <c r="F5" i="1"/>
  <c r="J5" i="1" s="1"/>
  <c r="F5" i="3"/>
  <c r="J5" i="3" s="1"/>
  <c r="F24" i="2"/>
  <c r="J24" i="2" s="1"/>
  <c r="F23" i="2"/>
  <c r="J23" i="2" s="1"/>
  <c r="F22" i="2"/>
  <c r="J22" i="2" s="1"/>
  <c r="F21" i="2"/>
  <c r="J21" i="2" s="1"/>
  <c r="F20" i="2"/>
  <c r="J20" i="2" s="1"/>
  <c r="F19" i="2"/>
  <c r="J19" i="2" s="1"/>
  <c r="F18" i="2"/>
  <c r="J18" i="2" s="1"/>
  <c r="F17" i="2"/>
  <c r="J17" i="2" s="1"/>
  <c r="F16" i="2"/>
  <c r="J16" i="2" s="1"/>
  <c r="F15" i="2"/>
  <c r="J15" i="2" s="1"/>
  <c r="F14" i="2"/>
  <c r="J14" i="2" s="1"/>
  <c r="F13" i="2"/>
  <c r="J13" i="2" s="1"/>
  <c r="F12" i="2"/>
  <c r="J12" i="2" s="1"/>
  <c r="F11" i="2"/>
  <c r="J11" i="2" s="1"/>
  <c r="F10" i="2"/>
  <c r="J10" i="2" s="1"/>
  <c r="F9" i="2"/>
  <c r="J9" i="2" s="1"/>
  <c r="F8" i="2"/>
  <c r="J8" i="2" s="1"/>
  <c r="F7" i="2"/>
  <c r="J7" i="2" s="1"/>
  <c r="F6" i="2"/>
  <c r="J6" i="2" s="1"/>
  <c r="J5" i="2"/>
  <c r="F24" i="1"/>
  <c r="J24" i="1" s="1"/>
  <c r="F23" i="1"/>
  <c r="J23" i="1" s="1"/>
  <c r="F22" i="1"/>
  <c r="J22" i="1" s="1"/>
  <c r="F21" i="1"/>
  <c r="J21" i="1" s="1"/>
  <c r="F20" i="1"/>
  <c r="J20" i="1" s="1"/>
  <c r="F19" i="1"/>
  <c r="J19" i="1" s="1"/>
  <c r="F18" i="1"/>
  <c r="J18" i="1" s="1"/>
  <c r="F17" i="1"/>
  <c r="J17" i="1" s="1"/>
  <c r="F16" i="1"/>
  <c r="J16" i="1" s="1"/>
  <c r="F15" i="1"/>
  <c r="J15" i="1" s="1"/>
  <c r="F14" i="1"/>
  <c r="J14" i="1" s="1"/>
  <c r="F13" i="1"/>
  <c r="J13" i="1" s="1"/>
  <c r="F12" i="1"/>
  <c r="J12" i="1" s="1"/>
  <c r="F11" i="1"/>
  <c r="J11" i="1" s="1"/>
  <c r="F10" i="1"/>
  <c r="J10" i="1" s="1"/>
  <c r="F9" i="1"/>
  <c r="J9" i="1" s="1"/>
  <c r="F8" i="1"/>
  <c r="J8" i="1" s="1"/>
  <c r="F7" i="1"/>
  <c r="J7" i="1" s="1"/>
  <c r="F6" i="1"/>
  <c r="J6" i="1" s="1"/>
  <c r="J26" i="2" l="1"/>
  <c r="J26" i="1"/>
  <c r="J26" i="3"/>
  <c r="J27" i="3" s="1"/>
  <c r="D27" i="3" l="1"/>
  <c r="E27" i="3" s="1"/>
  <c r="J28" i="1"/>
  <c r="J27" i="1"/>
  <c r="J28" i="2"/>
  <c r="D28" i="2" s="1"/>
  <c r="J27" i="2"/>
  <c r="D27" i="2" s="1"/>
  <c r="J28" i="3"/>
  <c r="D28" i="3" l="1"/>
  <c r="E28" i="3" s="1"/>
  <c r="E29" i="3" s="1"/>
  <c r="D28" i="1"/>
  <c r="E28" i="1" s="1"/>
  <c r="D27" i="1"/>
  <c r="E27" i="1" s="1"/>
  <c r="E28" i="2"/>
  <c r="E27" i="2"/>
  <c r="E29" i="1" l="1"/>
  <c r="E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F382C9AC-9AE0-415A-97C2-632CBED95312}">
      <text>
        <r>
          <rPr>
            <b/>
            <sz val="10"/>
            <color indexed="81"/>
            <rFont val="メイリオ"/>
            <family val="3"/>
            <charset val="128"/>
          </rPr>
          <t>日付入力　mm/dd</t>
        </r>
        <r>
          <rPr>
            <sz val="10"/>
            <color indexed="81"/>
            <rFont val="メイリオ"/>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E104C5F0-BF51-48D2-B78B-F941A4F08326}">
      <text>
        <r>
          <rPr>
            <b/>
            <sz val="10"/>
            <color indexed="81"/>
            <rFont val="メイリオ"/>
            <family val="3"/>
            <charset val="128"/>
          </rPr>
          <t>日付入力　mm/dd</t>
        </r>
        <r>
          <rPr>
            <sz val="10"/>
            <color indexed="81"/>
            <rFont val="メイリオ"/>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636ED46-B35E-4520-A3E6-229A4FA9FFC6}">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<sst xmlns="http://schemas.openxmlformats.org/spreadsheetml/2006/main" count="116" uniqueCount="66">
  <si>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</si>
  <si>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</si>
  <si>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日バ登録番号</t>
    <rPh sb="0" eb="1">
      <t>ニチ</t>
    </rPh>
    <rPh sb="2" eb="4">
      <t>トウロク</t>
    </rPh>
    <rPh sb="4" eb="6">
      <t>バンゴウ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</si>
  <si>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</si>
  <si>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</si>
  <si>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</si>
  <si>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</si>
  <si>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</si>
  <si>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</si>
  <si>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</si>
  <si>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</si>
  <si>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</si>
  <si>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</si>
  <si>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</si>
  <si>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</si>
  <si>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</si>
  <si>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</si>
  <si>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</si>
  <si>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</si>
  <si>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</si>
  <si>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</si>
  <si>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</si>
  <si>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</si>
  <si>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</si>
  <si>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</si>
  <si>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</si>
  <si>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</si>
  <si>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</si>
  <si>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</si>
  <si>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</si>
  <si>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</si>
  <si>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</si>
  <si>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</si>
  <si>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</si>
  <si>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</si>
  <si>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</si>
  <si>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</si>
  <si>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</si>
  <si>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</si>
  <si>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</si>
  <si>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</si>
  <si>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</si>
  <si>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</si>
  <si>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</si>
  <si>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</si>
  <si>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</si>
  <si>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</si>
  <si>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</si>
  <si>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</si>
  <si>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</si>
  <si>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</si>
  <si>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</si>
  <si>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</si>
  <si>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</si>
  <si>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</si>
  <si>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</si>
  <si>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</si>
  <si>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</si>
  <si>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</si>
  <si>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</si>
  <si>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</si>
  <si>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</si>
  <si>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</si>
  <si>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国民体育大会バドミントン競技県予選会（成年の部）</t>
    <rPh sb="0" eb="2">
      <t>コクミン</t>
    </rPh>
    <rPh sb="2" eb="4">
      <t>タイイク</t>
    </rPh>
    <rPh sb="4" eb="6">
      <t>タイカイ</t>
    </rPh>
    <rPh sb="12" eb="14">
      <t>キョウギ</t>
    </rPh>
    <rPh sb="14" eb="15">
      <t>ケン</t>
    </rPh>
    <rPh sb="15" eb="18">
      <t>ヨセンカイ</t>
    </rPh>
    <rPh sb="19" eb="21">
      <t>セイネン</t>
    </rPh>
    <rPh sb="22" eb="23">
      <t>ブ</t>
    </rPh>
    <phoneticPr fontId="1"/>
  </si>
  <si>
    <t>中国地区総合・中国地区シニア・全日本シニアバドミントン選手権大会県予選会</t>
    <rPh sb="0" eb="6">
      <t>チュウゴクチクソウゴウ</t>
    </rPh>
    <rPh sb="15" eb="18">
      <t>ゼンニホン</t>
    </rPh>
    <phoneticPr fontId="1"/>
  </si>
  <si>
    <r>
      <t>岡山県</t>
    </r>
    <r>
      <rPr>
        <sz val="11"/>
        <rFont val="ＭＳ Ｐ明朝"/>
        <family val="1"/>
        <charset val="128"/>
      </rPr>
      <t>総合選抜バドミントン選手権大会</t>
    </r>
    <rPh sb="0" eb="3">
      <t>オカヤマケン</t>
    </rPh>
    <rPh sb="3" eb="5">
      <t>ソウゴウ</t>
    </rPh>
    <rPh sb="5" eb="7">
      <t>センバツ</t>
    </rPh>
    <rPh sb="13" eb="16">
      <t>センシュケン</t>
    </rPh>
    <rPh sb="16" eb="18">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</si>
</sst>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
    <numFmt numFmtId="178" formatCode="[$]ggge&quot;年&quot;m&quot;月&quot;d&quot;日&quot;;@" x16r2:formatCode16="[$-ja-JP-x-gannen]ggge&quot;年&quot;m&quot;月&quot;d&quot;日&quot;;@"/>
    <numFmt numFmtId="179" formatCode="##&quot;名　　＝&quot;"/>
    <numFmt numFmtId="180" formatCode="yyyy/mm/dd"/>
    <numFmt numFmtId="181" formatCode="ggge&quot;年度&quot;"/>
  </numFmts>
  <fonts count="11"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color indexed="81"/>
      <name val="メイリオ"/>
      <family val="3"/>
      <charset val="128"/>
    </font>
    <font>
      <sz val="10"/>
      <color indexed="81"/>
      <name val="メイリオ"/>
      <family val="3"/>
      <charset val="128"/>
    </font>
    <font>
      <sz val="11"/>
      <name val="ＭＳ Ｐ明朝"/>
      <family val="1"/>
      <charset val="128"/>
    </font>
    <font>
      <sz val="11"/>
      <name val="ＭＳ Ｐゴシック"/>
      <family val="1"/>
      <charset val="128"/>
    </font>
    <font>
      <sz val="11"/>
      <name val="ＭＳ Ｐゴシック"/>
      <family val="2"/>
      <charset val="128"/>
    </font>
    <font>
      <sz val="11"/>
      <name val="ＭＳ Ｐ明朝"/>
      <family val="2"/>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5" xfId="0" applyFont="1" applyBorder="1" applyAlignment="1">
      <alignment horizontal="center" vertical="center"/>
    </xf>
    <xf numFmtId="177" fontId="3" fillId="0" borderId="0" xfId="0" applyNumberFormat="1" applyFont="1" applyBorder="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0" fontId="3" fillId="0" borderId="5" xfId="0" applyFont="1" applyFill="1" applyBorder="1" applyAlignment="1">
      <alignment horizontal="center" vertical="center"/>
    </xf>
    <xf numFmtId="49" fontId="3" fillId="0" borderId="5" xfId="0" applyNumberFormat="1" applyFont="1" applyFill="1" applyBorder="1" applyAlignment="1">
      <alignment horizontal="center" vertical="center" shrinkToFit="1"/>
    </xf>
    <xf numFmtId="0" fontId="3" fillId="0" borderId="8" xfId="0" applyFont="1" applyBorder="1">
      <alignment vertical="center"/>
    </xf>
    <xf numFmtId="0" fontId="3" fillId="0" borderId="8" xfId="0" applyFont="1" applyBorder="1" applyAlignment="1">
      <alignment horizontal="center" vertical="center"/>
    </xf>
    <xf numFmtId="49" fontId="3" fillId="0" borderId="8" xfId="0" applyNumberFormat="1" applyFont="1" applyFill="1" applyBorder="1" applyAlignment="1">
      <alignment horizontal="center" vertical="center" shrinkToFit="1"/>
    </xf>
    <xf numFmtId="0" fontId="3" fillId="0" borderId="9" xfId="0" applyFont="1" applyBorder="1">
      <alignment vertical="center"/>
    </xf>
    <xf numFmtId="0" fontId="3" fillId="0" borderId="9" xfId="0" applyFont="1" applyBorder="1" applyAlignment="1">
      <alignment horizontal="center" vertical="center"/>
    </xf>
    <xf numFmtId="49" fontId="3" fillId="0" borderId="9" xfId="0" applyNumberFormat="1"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distributed" vertical="center" indent="1" shrinkToFit="1"/>
    </xf>
    <xf numFmtId="0" fontId="3" fillId="0" borderId="11" xfId="0" applyFont="1" applyBorder="1" applyAlignment="1">
      <alignment horizontal="distributed" vertical="center" indent="1" shrinkToFit="1"/>
    </xf>
    <xf numFmtId="0" fontId="3" fillId="0" borderId="0" xfId="0" applyFont="1" applyBorder="1" applyAlignment="1">
      <alignment horizontal="center" vertical="center" wrapText="1" shrinkToFit="1"/>
    </xf>
    <xf numFmtId="49" fontId="3" fillId="0" borderId="0" xfId="0" applyNumberFormat="1" applyFont="1" applyFill="1" applyBorder="1" applyAlignment="1">
      <alignment horizontal="center" vertical="center" shrinkToFit="1"/>
    </xf>
    <xf numFmtId="179" fontId="3" fillId="0" borderId="5" xfId="0" applyNumberFormat="1" applyFont="1" applyBorder="1" applyAlignment="1">
      <alignment horizontal="right" vertical="center" indent="1"/>
    </xf>
    <xf numFmtId="180" fontId="3" fillId="0" borderId="8" xfId="0" applyNumberFormat="1" applyFont="1" applyBorder="1" applyAlignment="1">
      <alignment horizontal="center" vertical="center"/>
    </xf>
    <xf numFmtId="180" fontId="3" fillId="0" borderId="9" xfId="0" applyNumberFormat="1" applyFont="1" applyBorder="1" applyAlignment="1">
      <alignment horizontal="center" vertical="center"/>
    </xf>
    <xf numFmtId="180" fontId="3" fillId="0" borderId="5" xfId="0" applyNumberFormat="1" applyFont="1" applyFill="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81" fontId="2" fillId="0" borderId="0" xfId="0" applyNumberFormat="1" applyFont="1" applyAlignment="1">
      <alignment horizontal="center" vertical="center"/>
    </xf>
    <xf numFmtId="181" fontId="3" fillId="0" borderId="0" xfId="0" applyNumberFormat="1" applyFont="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distributed" vertical="center" indent="2"/>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708-B1A6-4E62-B291-29DBDC361AAC}">
  <sheetPr>
    <pageSetUpPr fitToPage="1"/>
  </sheetPr>
  <dimension ref="A1:J33"/>
  <sheetViews>
    <sheetView tabSelected="1" workbookViewId="0">
      <selection activeCell="M9" sqref="M9"/>
    </sheetView>
  </sheetViews>
  <sheetFormatPr defaultColWidth="7.5" defaultRowHeight="16.5" customHeight="1" x14ac:dyDescent="0.15"/>
  <cols>
    <col min="1" max="1" width="8.5" style="1" customWidth="1"/>
    <col min="2" max="2" width="14.125" style="1"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41" t="str">
        <f>IF(tn="","",VLOOKUP(tn,ta,2,-1))</f>
        <v>第77回国民体育大会バドミントン競技県予選会（成年の部）</v>
      </c>
      <c r="B2" s="41"/>
      <c r="C2" s="41"/>
      <c r="D2" s="41"/>
      <c r="E2" s="41"/>
      <c r="F2" s="41"/>
      <c r="G2" s="41"/>
    </row>
    <row r="3" spans="1:10" ht="22.15" customHeight="1" x14ac:dyDescent="0.15">
      <c r="A3" s="42" t="str">
        <f>IF(tn="","",VLOOKUP(tn,ta,4,-1))</f>
        <v>　　</v>
      </c>
      <c r="B3" s="42"/>
      <c r="C3" s="42"/>
      <c r="D3" s="42"/>
      <c r="E3" s="42"/>
      <c r="F3" s="42"/>
      <c r="G3" s="42"/>
    </row>
    <row r="4" spans="1:10" s="3" customFormat="1" ht="35.25" x14ac:dyDescent="0.15">
      <c r="A4" s="13" t="s">
        <v>5</v>
      </c>
      <c r="B4" s="14" t="s">
        <v>2</v>
      </c>
      <c r="C4" s="14" t="s">
        <v>6</v>
      </c>
      <c r="D4" s="27" t="s">
        <v>4</v>
      </c>
      <c r="E4" s="14" t="s">
        <v>57</v>
      </c>
      <c r="F4" s="16" t="s">
        <v>3</v>
      </c>
      <c r="G4" s="15" t="s">
        <v>1</v>
      </c>
      <c r="J4" s="3" t="s">
        <v>48</v>
      </c>
    </row>
    <row r="5" spans="1:10" ht="25.5" customHeight="1" x14ac:dyDescent="0.15">
      <c r="A5" s="17"/>
      <c r="B5" s="11"/>
      <c r="C5" s="18"/>
      <c r="D5" s="27"/>
      <c r="E5" s="37"/>
      <c r="F5" s="19" t="str">
        <f t="shared" ref="F5:F24" si="0">IF(E5&lt;&gt;"",DATEDIF(E5,DATEVALUE(nd),"Y"),"")</f>
        <v/>
      </c>
      <c r="G5" s="20"/>
      <c r="J5" s="2">
        <f>IF(F5&lt;18,1,0)</f>
        <v>0</v>
      </c>
    </row>
    <row r="6" spans="1:10" ht="25.5" customHeight="1" x14ac:dyDescent="0.15">
      <c r="A6" s="17"/>
      <c r="B6" s="11"/>
      <c r="C6" s="18"/>
      <c r="D6" s="27"/>
      <c r="E6" s="37"/>
      <c r="F6" s="19" t="str">
        <f t="shared" si="0"/>
        <v/>
      </c>
      <c r="G6" s="20"/>
      <c r="J6" s="2">
        <f t="shared" ref="J6:J24" si="1">IF(F6&lt;18,1,0)</f>
        <v>0</v>
      </c>
    </row>
    <row r="7" spans="1:10" ht="25.5" customHeight="1" x14ac:dyDescent="0.15">
      <c r="A7" s="17"/>
      <c r="B7" s="11"/>
      <c r="C7" s="18"/>
      <c r="D7" s="27"/>
      <c r="E7" s="37"/>
      <c r="F7" s="19" t="str">
        <f t="shared" si="0"/>
        <v/>
      </c>
      <c r="G7" s="20"/>
      <c r="J7" s="2">
        <f t="shared" si="1"/>
        <v>0</v>
      </c>
    </row>
    <row r="8" spans="1:10" ht="25.5" customHeight="1" x14ac:dyDescent="0.15">
      <c r="A8" s="17"/>
      <c r="B8" s="11"/>
      <c r="C8" s="18"/>
      <c r="D8" s="27"/>
      <c r="E8" s="37"/>
      <c r="F8" s="19" t="str">
        <f t="shared" si="0"/>
        <v/>
      </c>
      <c r="G8" s="20"/>
      <c r="J8" s="2">
        <f t="shared" si="1"/>
        <v>0</v>
      </c>
    </row>
    <row r="9" spans="1:10" ht="25.5" customHeight="1" x14ac:dyDescent="0.15">
      <c r="A9" s="17"/>
      <c r="B9" s="11"/>
      <c r="C9" s="18"/>
      <c r="D9" s="27"/>
      <c r="E9" s="37"/>
      <c r="F9" s="19" t="str">
        <f t="shared" si="0"/>
        <v/>
      </c>
      <c r="G9" s="20"/>
      <c r="J9" s="2">
        <f t="shared" si="1"/>
        <v>0</v>
      </c>
    </row>
    <row r="10" spans="1:10" ht="25.5" customHeight="1" x14ac:dyDescent="0.15">
      <c r="A10" s="17"/>
      <c r="B10" s="11"/>
      <c r="C10" s="18"/>
      <c r="D10" s="27"/>
      <c r="E10" s="37"/>
      <c r="F10" s="19" t="str">
        <f t="shared" si="0"/>
        <v/>
      </c>
      <c r="G10" s="20"/>
      <c r="J10" s="2">
        <f t="shared" si="1"/>
        <v>0</v>
      </c>
    </row>
    <row r="11" spans="1:10" ht="25.5" customHeight="1" x14ac:dyDescent="0.15">
      <c r="A11" s="17"/>
      <c r="B11" s="11"/>
      <c r="C11" s="18"/>
      <c r="D11" s="27"/>
      <c r="E11" s="37"/>
      <c r="F11" s="19" t="str">
        <f t="shared" si="0"/>
        <v/>
      </c>
      <c r="G11" s="20"/>
      <c r="J11" s="2">
        <f t="shared" si="1"/>
        <v>0</v>
      </c>
    </row>
    <row r="12" spans="1:10" ht="25.5" customHeight="1" x14ac:dyDescent="0.15">
      <c r="A12" s="17"/>
      <c r="B12" s="11"/>
      <c r="C12" s="18"/>
      <c r="D12" s="27"/>
      <c r="E12" s="37"/>
      <c r="F12" s="19" t="str">
        <f t="shared" si="0"/>
        <v/>
      </c>
      <c r="G12" s="20"/>
      <c r="J12" s="2">
        <f t="shared" si="1"/>
        <v>0</v>
      </c>
    </row>
    <row r="13" spans="1:10" ht="25.5" customHeight="1" x14ac:dyDescent="0.15">
      <c r="A13" s="17"/>
      <c r="B13" s="11"/>
      <c r="C13" s="18"/>
      <c r="D13" s="27"/>
      <c r="E13" s="37"/>
      <c r="F13" s="19" t="str">
        <f t="shared" si="0"/>
        <v/>
      </c>
      <c r="G13" s="20"/>
      <c r="J13" s="2">
        <f t="shared" si="1"/>
        <v>0</v>
      </c>
    </row>
    <row r="14" spans="1:10" ht="25.5" customHeight="1" x14ac:dyDescent="0.15">
      <c r="A14" s="17"/>
      <c r="B14" s="11"/>
      <c r="C14" s="18"/>
      <c r="D14" s="27"/>
      <c r="E14" s="37"/>
      <c r="F14" s="19" t="str">
        <f t="shared" si="0"/>
        <v/>
      </c>
      <c r="G14" s="20"/>
      <c r="J14" s="2">
        <f t="shared" si="1"/>
        <v>0</v>
      </c>
    </row>
    <row r="15" spans="1:10" ht="25.5" customHeight="1" x14ac:dyDescent="0.15">
      <c r="A15" s="17"/>
      <c r="B15" s="11"/>
      <c r="C15" s="18"/>
      <c r="D15" s="27"/>
      <c r="E15" s="37"/>
      <c r="F15" s="19" t="str">
        <f t="shared" si="0"/>
        <v/>
      </c>
      <c r="G15" s="20"/>
      <c r="J15" s="2">
        <f t="shared" si="1"/>
        <v>0</v>
      </c>
    </row>
    <row r="16" spans="1:10" ht="25.5" customHeight="1" x14ac:dyDescent="0.15">
      <c r="A16" s="17"/>
      <c r="B16" s="11"/>
      <c r="C16" s="18"/>
      <c r="D16" s="27"/>
      <c r="E16" s="37"/>
      <c r="F16" s="19" t="str">
        <f t="shared" si="0"/>
        <v/>
      </c>
      <c r="G16" s="20"/>
      <c r="J16" s="2">
        <f t="shared" si="1"/>
        <v>0</v>
      </c>
    </row>
    <row r="17" spans="1:10" ht="25.5" customHeight="1" x14ac:dyDescent="0.15">
      <c r="A17" s="17"/>
      <c r="B17" s="11"/>
      <c r="C17" s="18"/>
      <c r="D17" s="27"/>
      <c r="E17" s="37"/>
      <c r="F17" s="19" t="str">
        <f t="shared" si="0"/>
        <v/>
      </c>
      <c r="G17" s="20"/>
      <c r="J17" s="2">
        <f t="shared" si="1"/>
        <v>0</v>
      </c>
    </row>
    <row r="18" spans="1:10" ht="25.5" customHeight="1" x14ac:dyDescent="0.15">
      <c r="A18" s="17"/>
      <c r="B18" s="11"/>
      <c r="C18" s="18"/>
      <c r="D18" s="27"/>
      <c r="E18" s="37"/>
      <c r="F18" s="19" t="str">
        <f t="shared" si="0"/>
        <v/>
      </c>
      <c r="G18" s="20"/>
      <c r="J18" s="2">
        <f t="shared" si="1"/>
        <v>0</v>
      </c>
    </row>
    <row r="19" spans="1:10" ht="25.5" customHeight="1" x14ac:dyDescent="0.15">
      <c r="A19" s="17"/>
      <c r="B19" s="11"/>
      <c r="C19" s="18"/>
      <c r="D19" s="27"/>
      <c r="E19" s="37"/>
      <c r="F19" s="19" t="str">
        <f t="shared" si="0"/>
        <v/>
      </c>
      <c r="G19" s="20"/>
      <c r="J19" s="2">
        <f t="shared" si="1"/>
        <v>0</v>
      </c>
    </row>
    <row r="20" spans="1:10" ht="25.5" customHeight="1" x14ac:dyDescent="0.15">
      <c r="A20" s="17"/>
      <c r="B20" s="11"/>
      <c r="C20" s="18"/>
      <c r="D20" s="27"/>
      <c r="E20" s="37"/>
      <c r="F20" s="19" t="str">
        <f t="shared" si="0"/>
        <v/>
      </c>
      <c r="G20" s="20"/>
      <c r="J20" s="2">
        <f t="shared" si="1"/>
        <v>0</v>
      </c>
    </row>
    <row r="21" spans="1:10" ht="25.5" customHeight="1" x14ac:dyDescent="0.15">
      <c r="A21" s="17"/>
      <c r="B21" s="11"/>
      <c r="C21" s="18"/>
      <c r="D21" s="27"/>
      <c r="E21" s="37"/>
      <c r="F21" s="19" t="str">
        <f t="shared" si="0"/>
        <v/>
      </c>
      <c r="G21" s="20"/>
      <c r="J21" s="2">
        <f t="shared" si="1"/>
        <v>0</v>
      </c>
    </row>
    <row r="22" spans="1:10" ht="25.5" customHeight="1" x14ac:dyDescent="0.15">
      <c r="A22" s="17"/>
      <c r="B22" s="11"/>
      <c r="C22" s="18"/>
      <c r="D22" s="27"/>
      <c r="E22" s="37"/>
      <c r="F22" s="19" t="str">
        <f t="shared" si="0"/>
        <v/>
      </c>
      <c r="G22" s="20"/>
      <c r="J22" s="2">
        <f t="shared" si="1"/>
        <v>0</v>
      </c>
    </row>
    <row r="23" spans="1:10" ht="25.5" customHeight="1" x14ac:dyDescent="0.15">
      <c r="A23" s="17"/>
      <c r="B23" s="11"/>
      <c r="C23" s="18"/>
      <c r="D23" s="27"/>
      <c r="E23" s="37"/>
      <c r="F23" s="19" t="str">
        <f t="shared" si="0"/>
        <v/>
      </c>
      <c r="G23" s="20"/>
      <c r="J23" s="2">
        <f t="shared" si="1"/>
        <v>0</v>
      </c>
    </row>
    <row r="24" spans="1:10" ht="25.5" customHeight="1" x14ac:dyDescent="0.15">
      <c r="A24" s="17"/>
      <c r="B24" s="11"/>
      <c r="C24" s="18"/>
      <c r="D24" s="27"/>
      <c r="E24" s="37"/>
      <c r="F24" s="19" t="str">
        <f t="shared" si="0"/>
        <v/>
      </c>
      <c r="G24" s="20"/>
      <c r="J24" s="2">
        <f t="shared" si="1"/>
        <v>0</v>
      </c>
    </row>
    <row r="25" spans="1:10" ht="16.5" customHeight="1" x14ac:dyDescent="0.15">
      <c r="A25" s="5"/>
      <c r="B25" s="5"/>
      <c r="C25" s="4"/>
      <c r="D25" s="5"/>
      <c r="E25" s="5"/>
      <c r="F25" s="5"/>
      <c r="G25" s="4"/>
    </row>
    <row r="26" spans="1:10" ht="21.6" customHeight="1" x14ac:dyDescent="0.15">
      <c r="A26" s="8"/>
      <c r="B26" s="10" t="s">
        <v>0</v>
      </c>
      <c r="C26" s="9"/>
      <c r="D26" s="8"/>
      <c r="E26" s="8"/>
      <c r="F26" s="8"/>
      <c r="G26" s="9"/>
      <c r="J26" s="2">
        <f>SUM(J5:J25)</f>
        <v>0</v>
      </c>
    </row>
    <row r="27" spans="1:10" ht="21.6" customHeight="1" x14ac:dyDescent="0.15">
      <c r="A27" s="8"/>
      <c r="B27" s="8" t="s">
        <v>47</v>
      </c>
      <c r="C27" s="8" t="s">
        <v>49</v>
      </c>
      <c r="D27" s="34" t="str">
        <f>IF(J27=0,"",J27)</f>
        <v/>
      </c>
      <c r="E27" s="12" t="str">
        <f>IF(D27="","",800*D27)</f>
        <v/>
      </c>
      <c r="F27" s="8" t="s">
        <v>54</v>
      </c>
      <c r="G27" s="9"/>
      <c r="J27" s="2">
        <f>J29-J26</f>
        <v>0</v>
      </c>
    </row>
    <row r="28" spans="1:10" ht="21.6" customHeight="1" x14ac:dyDescent="0.15">
      <c r="A28" s="8"/>
      <c r="B28" s="8"/>
      <c r="C28" s="8" t="s">
        <v>50</v>
      </c>
      <c r="D28" s="34" t="str">
        <f>IF(J28=0,"",J28)</f>
        <v/>
      </c>
      <c r="E28" s="12" t="str">
        <f>IF(D28="","",500*D28)</f>
        <v/>
      </c>
      <c r="F28" s="8" t="s">
        <v>54</v>
      </c>
      <c r="G28" s="9"/>
      <c r="J28" s="2">
        <f>J26</f>
        <v>0</v>
      </c>
    </row>
    <row r="29" spans="1:10" ht="21.6" customHeight="1" x14ac:dyDescent="0.15">
      <c r="B29" s="45" t="s">
        <v>46</v>
      </c>
      <c r="C29" s="45"/>
      <c r="E29" s="12">
        <f>SUM(E27:E28)</f>
        <v>0</v>
      </c>
      <c r="F29" s="8" t="s">
        <v>54</v>
      </c>
      <c r="J29" s="2">
        <f>COUNTA(A5:A24)</f>
        <v>0</v>
      </c>
    </row>
    <row r="30" spans="1:10" ht="21.6" customHeight="1" x14ac:dyDescent="0.15">
      <c r="C30" s="2" t="s">
        <v>51</v>
      </c>
      <c r="D30" s="44"/>
      <c r="E30" s="44"/>
      <c r="F30" s="44"/>
      <c r="G30" s="44"/>
    </row>
    <row r="31" spans="1:10" ht="27" customHeight="1" x14ac:dyDescent="0.15">
      <c r="C31" s="2" t="s">
        <v>53</v>
      </c>
      <c r="D31" s="43"/>
      <c r="E31" s="43"/>
      <c r="F31" s="43"/>
      <c r="G31" s="43"/>
    </row>
    <row r="32" spans="1:10" ht="27" customHeight="1" x14ac:dyDescent="0.15">
      <c r="C32" s="2" t="s">
        <v>52</v>
      </c>
      <c r="D32" s="43"/>
      <c r="E32" s="43"/>
      <c r="F32" s="43"/>
      <c r="G32" s="43"/>
    </row>
    <row r="33" ht="27" customHeight="1" x14ac:dyDescent="0.15"/>
  </sheetData>
  <mergeCells count="6">
    <mergeCell ref="A2:G2"/>
    <mergeCell ref="A3:G3"/>
    <mergeCell ref="D32:G32"/>
    <mergeCell ref="D30:G30"/>
    <mergeCell ref="D31:G31"/>
    <mergeCell ref="B29:C29"/>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D983053 C917498:D917517 C851962:D851981 C786426:D786445 C720890:D720909 C655354:D655373 C589818:D589837 C524282:D524301 C458746:D458765 C393210:D393229 C327674:D327693 C262138:D262157 C196602:D196621 C131066:D131085 C65530:D65549 D5:D24" xr:uid="{78FAB10A-8437-4277-8C40-833274722E88}"/>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D983060 B917524:D917524 B851988:D851988 B786452:D786452 B720916:D720916 B655380:D655380 B589844:D589844 B524308:D524308 B458772:D458772 B393236:D393236 B327700:D327700 B262164:D262164 B196628:D196628 B131092:D131092 B65556:D65556" xr:uid="{D3179238-F69C-43AB-BF8E-40CBF2475891}"/>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983061:E983061 B917525:E917525 B851989:E851989 B786453:E786453 B720917:E720917 B655381:E655381 B589845:E589845 B524309:E524309 B458773:E458773 B393237:E393237 B327701:E327701 B262165:E262165 B196629:E196629 B131093:E131093 B65557:E65557" xr:uid="{052EFD3F-EDDB-4EB2-88A2-2EC6E2A343D1}"/>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xr:uid="{FB2BDB15-4B90-47DB-A1E9-4C82F1528A6E}"/>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G65530:G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G131066:G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G196602:G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G262138:G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G327674:G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G393210:G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G458746:G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G524282:G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G589818:G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G655354:G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G720890:G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G786426:G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G851962:G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G917498:G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G983034:G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xr:uid="{7792FEC0-9DEE-43FB-AAAA-2D2A85FD0DA9}">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xr:uid="{B93F1DEA-8B8D-482B-8C72-4A56B2CDEF5A}"/>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xr:uid="{5F6853EF-78F8-4E97-B8E5-1C388F8F5E37}">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96AF52FA-81CE-46EC-99A0-63E68D0ED936}">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25A25217-440F-4575-B7DC-33D6E4CF7328}">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93EE-0090-4EF7-99A0-489012CAD70B}">
  <sheetPr>
    <pageSetUpPr fitToPage="1"/>
  </sheetPr>
  <dimension ref="A1:J32"/>
  <sheetViews>
    <sheetView workbookViewId="0">
      <selection activeCell="A3" sqref="A3:G3"/>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8" width="3.625" style="2" customWidth="1"/>
    <col min="9" max="9" width="3" style="2" customWidth="1"/>
    <col min="10" max="10" width="7.5" style="2" hidden="1" customWidth="1"/>
    <col min="11" max="16384" width="7.5" style="2"/>
  </cols>
  <sheetData>
    <row r="1" spans="1:10" ht="22.15" customHeight="1" x14ac:dyDescent="0.15"/>
    <row r="2" spans="1:10" ht="22.15" customHeight="1" x14ac:dyDescent="0.15">
      <c r="A2" s="41" t="str">
        <f>IF(tn="","",VLOOKUP(tn,ta,2,-1))</f>
        <v>第77回国民体育大会バドミントン競技県予選会（成年の部）</v>
      </c>
      <c r="B2" s="41"/>
      <c r="C2" s="41"/>
      <c r="D2" s="41"/>
      <c r="E2" s="41"/>
      <c r="F2" s="41"/>
      <c r="G2" s="41"/>
    </row>
    <row r="3" spans="1:10" ht="22.15" customHeight="1" x14ac:dyDescent="0.15">
      <c r="A3" s="42" t="str">
        <f>IF(tn="","",VLOOKUP(tn,ta,4,-1))</f>
        <v>　　</v>
      </c>
      <c r="B3" s="42"/>
      <c r="C3" s="42"/>
      <c r="D3" s="42"/>
      <c r="E3" s="42"/>
      <c r="F3" s="42"/>
      <c r="G3" s="42"/>
    </row>
    <row r="4" spans="1:10" s="3" customFormat="1" ht="35.25" x14ac:dyDescent="0.15">
      <c r="A4" s="13" t="s">
        <v>5</v>
      </c>
      <c r="B4" s="14" t="s">
        <v>2</v>
      </c>
      <c r="C4" s="14" t="s">
        <v>6</v>
      </c>
      <c r="D4" s="27" t="s">
        <v>4</v>
      </c>
      <c r="E4" s="14" t="s">
        <v>57</v>
      </c>
      <c r="F4" s="13" t="s">
        <v>3</v>
      </c>
      <c r="G4" s="14" t="s">
        <v>1</v>
      </c>
      <c r="H4" s="32"/>
      <c r="J4" s="3" t="s">
        <v>48</v>
      </c>
    </row>
    <row r="5" spans="1:10" ht="25.5" customHeight="1" x14ac:dyDescent="0.15">
      <c r="A5" s="46"/>
      <c r="B5" s="21"/>
      <c r="C5" s="21"/>
      <c r="D5" s="30"/>
      <c r="E5" s="35"/>
      <c r="F5" s="22" t="str">
        <f t="shared" ref="F5:F24" si="0">IF(E5&lt;&gt;"",DATEDIF(E5,DATEVALUE(nd),"Y"),"")</f>
        <v/>
      </c>
      <c r="G5" s="23"/>
      <c r="H5" s="33"/>
      <c r="J5" s="2">
        <f>IF(F5&lt;18,1,0)</f>
        <v>0</v>
      </c>
    </row>
    <row r="6" spans="1:10" ht="25.5" customHeight="1" x14ac:dyDescent="0.15">
      <c r="A6" s="47"/>
      <c r="B6" s="24"/>
      <c r="C6" s="24"/>
      <c r="D6" s="31"/>
      <c r="E6" s="36"/>
      <c r="F6" s="25" t="str">
        <f t="shared" si="0"/>
        <v/>
      </c>
      <c r="G6" s="26"/>
      <c r="H6" s="33"/>
      <c r="J6" s="2">
        <f t="shared" ref="J6:J24" si="1">IF(F6&lt;18,1,0)</f>
        <v>0</v>
      </c>
    </row>
    <row r="7" spans="1:10" ht="25.5" customHeight="1" x14ac:dyDescent="0.15">
      <c r="A7" s="46"/>
      <c r="B7" s="21"/>
      <c r="C7" s="21"/>
      <c r="D7" s="30"/>
      <c r="E7" s="35"/>
      <c r="F7" s="22" t="str">
        <f t="shared" si="0"/>
        <v/>
      </c>
      <c r="G7" s="23"/>
      <c r="H7" s="33"/>
      <c r="J7" s="2">
        <f t="shared" si="1"/>
        <v>0</v>
      </c>
    </row>
    <row r="8" spans="1:10" ht="25.5" customHeight="1" x14ac:dyDescent="0.15">
      <c r="A8" s="47"/>
      <c r="B8" s="24"/>
      <c r="C8" s="24"/>
      <c r="D8" s="31"/>
      <c r="E8" s="36"/>
      <c r="F8" s="25" t="str">
        <f t="shared" si="0"/>
        <v/>
      </c>
      <c r="G8" s="26"/>
      <c r="H8" s="33"/>
      <c r="J8" s="2">
        <f t="shared" si="1"/>
        <v>0</v>
      </c>
    </row>
    <row r="9" spans="1:10" ht="25.5" customHeight="1" x14ac:dyDescent="0.15">
      <c r="A9" s="46"/>
      <c r="B9" s="21"/>
      <c r="C9" s="21"/>
      <c r="D9" s="30"/>
      <c r="E9" s="35"/>
      <c r="F9" s="22" t="str">
        <f t="shared" si="0"/>
        <v/>
      </c>
      <c r="G9" s="23"/>
      <c r="H9" s="33"/>
      <c r="J9" s="2">
        <f t="shared" si="1"/>
        <v>0</v>
      </c>
    </row>
    <row r="10" spans="1:10" ht="25.5" customHeight="1" x14ac:dyDescent="0.15">
      <c r="A10" s="47"/>
      <c r="B10" s="24"/>
      <c r="C10" s="24"/>
      <c r="D10" s="31"/>
      <c r="E10" s="36"/>
      <c r="F10" s="25" t="str">
        <f t="shared" si="0"/>
        <v/>
      </c>
      <c r="G10" s="26"/>
      <c r="H10" s="33"/>
      <c r="J10" s="2">
        <f t="shared" si="1"/>
        <v>0</v>
      </c>
    </row>
    <row r="11" spans="1:10" ht="25.5" customHeight="1" x14ac:dyDescent="0.15">
      <c r="A11" s="46"/>
      <c r="B11" s="21"/>
      <c r="C11" s="21"/>
      <c r="D11" s="30"/>
      <c r="E11" s="35"/>
      <c r="F11" s="22" t="str">
        <f t="shared" si="0"/>
        <v/>
      </c>
      <c r="G11" s="23"/>
      <c r="H11" s="33"/>
      <c r="J11" s="2">
        <f t="shared" si="1"/>
        <v>0</v>
      </c>
    </row>
    <row r="12" spans="1:10" ht="25.5" customHeight="1" x14ac:dyDescent="0.15">
      <c r="A12" s="47"/>
      <c r="B12" s="24"/>
      <c r="C12" s="24"/>
      <c r="D12" s="31"/>
      <c r="E12" s="36"/>
      <c r="F12" s="25" t="str">
        <f t="shared" si="0"/>
        <v/>
      </c>
      <c r="G12" s="26"/>
      <c r="H12" s="33"/>
      <c r="J12" s="2">
        <f t="shared" si="1"/>
        <v>0</v>
      </c>
    </row>
    <row r="13" spans="1:10" ht="25.5" customHeight="1" x14ac:dyDescent="0.15">
      <c r="A13" s="46"/>
      <c r="B13" s="21"/>
      <c r="C13" s="21"/>
      <c r="D13" s="30"/>
      <c r="E13" s="35"/>
      <c r="F13" s="22" t="str">
        <f t="shared" si="0"/>
        <v/>
      </c>
      <c r="G13" s="23"/>
      <c r="H13" s="33"/>
      <c r="J13" s="2">
        <f t="shared" si="1"/>
        <v>0</v>
      </c>
    </row>
    <row r="14" spans="1:10" ht="25.5" customHeight="1" x14ac:dyDescent="0.15">
      <c r="A14" s="47"/>
      <c r="B14" s="24"/>
      <c r="C14" s="24"/>
      <c r="D14" s="31"/>
      <c r="E14" s="36"/>
      <c r="F14" s="25" t="str">
        <f t="shared" si="0"/>
        <v/>
      </c>
      <c r="G14" s="26"/>
      <c r="H14" s="33"/>
      <c r="J14" s="2">
        <f t="shared" si="1"/>
        <v>0</v>
      </c>
    </row>
    <row r="15" spans="1:10" ht="25.5" customHeight="1" x14ac:dyDescent="0.15">
      <c r="A15" s="46"/>
      <c r="B15" s="21"/>
      <c r="C15" s="21"/>
      <c r="D15" s="30"/>
      <c r="E15" s="35"/>
      <c r="F15" s="22" t="str">
        <f t="shared" si="0"/>
        <v/>
      </c>
      <c r="G15" s="23"/>
      <c r="H15" s="33"/>
      <c r="J15" s="2">
        <f t="shared" si="1"/>
        <v>0</v>
      </c>
    </row>
    <row r="16" spans="1:10" ht="25.5" customHeight="1" x14ac:dyDescent="0.15">
      <c r="A16" s="47"/>
      <c r="B16" s="24"/>
      <c r="C16" s="24"/>
      <c r="D16" s="31"/>
      <c r="E16" s="36"/>
      <c r="F16" s="25" t="str">
        <f t="shared" si="0"/>
        <v/>
      </c>
      <c r="G16" s="26"/>
      <c r="H16" s="33"/>
      <c r="J16" s="2">
        <f t="shared" si="1"/>
        <v>0</v>
      </c>
    </row>
    <row r="17" spans="1:10" ht="25.5" customHeight="1" x14ac:dyDescent="0.15">
      <c r="A17" s="46"/>
      <c r="B17" s="21"/>
      <c r="C17" s="21"/>
      <c r="D17" s="30"/>
      <c r="E17" s="35"/>
      <c r="F17" s="22" t="str">
        <f t="shared" si="0"/>
        <v/>
      </c>
      <c r="G17" s="23"/>
      <c r="H17" s="33"/>
      <c r="J17" s="2">
        <f t="shared" si="1"/>
        <v>0</v>
      </c>
    </row>
    <row r="18" spans="1:10" ht="25.5" customHeight="1" x14ac:dyDescent="0.15">
      <c r="A18" s="47"/>
      <c r="B18" s="24"/>
      <c r="C18" s="24"/>
      <c r="D18" s="31"/>
      <c r="E18" s="36"/>
      <c r="F18" s="25" t="str">
        <f t="shared" si="0"/>
        <v/>
      </c>
      <c r="G18" s="26"/>
      <c r="H18" s="33"/>
      <c r="J18" s="2">
        <f t="shared" si="1"/>
        <v>0</v>
      </c>
    </row>
    <row r="19" spans="1:10" ht="25.5" customHeight="1" x14ac:dyDescent="0.15">
      <c r="A19" s="46"/>
      <c r="B19" s="21"/>
      <c r="C19" s="21"/>
      <c r="D19" s="30"/>
      <c r="E19" s="35"/>
      <c r="F19" s="22" t="str">
        <f t="shared" si="0"/>
        <v/>
      </c>
      <c r="G19" s="23"/>
      <c r="H19" s="33"/>
      <c r="J19" s="2">
        <f t="shared" si="1"/>
        <v>0</v>
      </c>
    </row>
    <row r="20" spans="1:10" ht="25.5" customHeight="1" x14ac:dyDescent="0.15">
      <c r="A20" s="47"/>
      <c r="B20" s="24"/>
      <c r="C20" s="24"/>
      <c r="D20" s="31"/>
      <c r="E20" s="36"/>
      <c r="F20" s="25" t="str">
        <f t="shared" si="0"/>
        <v/>
      </c>
      <c r="G20" s="26"/>
      <c r="H20" s="33"/>
      <c r="J20" s="2">
        <f t="shared" si="1"/>
        <v>0</v>
      </c>
    </row>
    <row r="21" spans="1:10" ht="25.5" customHeight="1" x14ac:dyDescent="0.15">
      <c r="A21" s="46"/>
      <c r="B21" s="21"/>
      <c r="C21" s="21"/>
      <c r="D21" s="30"/>
      <c r="E21" s="35"/>
      <c r="F21" s="22" t="str">
        <f t="shared" si="0"/>
        <v/>
      </c>
      <c r="G21" s="23"/>
      <c r="H21" s="33"/>
      <c r="J21" s="2">
        <f t="shared" si="1"/>
        <v>0</v>
      </c>
    </row>
    <row r="22" spans="1:10" ht="25.5" customHeight="1" x14ac:dyDescent="0.15">
      <c r="A22" s="47"/>
      <c r="B22" s="24"/>
      <c r="C22" s="24"/>
      <c r="D22" s="31"/>
      <c r="E22" s="36"/>
      <c r="F22" s="25" t="str">
        <f t="shared" si="0"/>
        <v/>
      </c>
      <c r="G22" s="26"/>
      <c r="H22" s="33"/>
      <c r="J22" s="2">
        <f t="shared" si="1"/>
        <v>0</v>
      </c>
    </row>
    <row r="23" spans="1:10" ht="25.5" customHeight="1" x14ac:dyDescent="0.15">
      <c r="A23" s="46"/>
      <c r="B23" s="21"/>
      <c r="C23" s="21"/>
      <c r="D23" s="30"/>
      <c r="E23" s="35"/>
      <c r="F23" s="22" t="str">
        <f t="shared" si="0"/>
        <v/>
      </c>
      <c r="G23" s="23"/>
      <c r="H23" s="33"/>
      <c r="J23" s="2">
        <f t="shared" si="1"/>
        <v>0</v>
      </c>
    </row>
    <row r="24" spans="1:10" ht="25.5" customHeight="1" x14ac:dyDescent="0.15">
      <c r="A24" s="47"/>
      <c r="B24" s="24"/>
      <c r="C24" s="24"/>
      <c r="D24" s="31"/>
      <c r="E24" s="36"/>
      <c r="F24" s="25" t="str">
        <f t="shared" si="0"/>
        <v/>
      </c>
      <c r="G24" s="26"/>
      <c r="H24" s="33"/>
      <c r="J24" s="2">
        <f t="shared" si="1"/>
        <v>0</v>
      </c>
    </row>
    <row r="25" spans="1:10" ht="16.5" customHeight="1" x14ac:dyDescent="0.15">
      <c r="A25" s="5"/>
      <c r="B25" s="5"/>
      <c r="C25" s="4"/>
      <c r="D25" s="5"/>
      <c r="E25" s="5"/>
      <c r="F25" s="5"/>
      <c r="G25" s="4"/>
      <c r="H25" s="9"/>
    </row>
    <row r="26" spans="1:10" ht="21.6" customHeight="1" x14ac:dyDescent="0.15">
      <c r="A26" s="8"/>
      <c r="B26" s="10" t="s">
        <v>0</v>
      </c>
      <c r="C26" s="9"/>
      <c r="D26" s="8"/>
      <c r="E26" s="8"/>
      <c r="F26" s="8"/>
      <c r="G26" s="9"/>
      <c r="H26" s="9"/>
      <c r="J26" s="2">
        <f>SUM(J5:J25)</f>
        <v>0</v>
      </c>
    </row>
    <row r="27" spans="1:10" ht="21.6" customHeight="1" x14ac:dyDescent="0.15">
      <c r="A27" s="8"/>
      <c r="B27" s="8" t="s">
        <v>47</v>
      </c>
      <c r="C27" s="8" t="s">
        <v>49</v>
      </c>
      <c r="D27" s="34" t="str">
        <f>IF(J27=0,"",J27)</f>
        <v/>
      </c>
      <c r="E27" s="12" t="str">
        <f>IF(D27="","",800*D27)</f>
        <v/>
      </c>
      <c r="F27" s="8" t="s">
        <v>54</v>
      </c>
      <c r="G27" s="9"/>
      <c r="H27" s="9"/>
      <c r="J27" s="2">
        <f>J29-J26</f>
        <v>0</v>
      </c>
    </row>
    <row r="28" spans="1:10" ht="21.6" customHeight="1" x14ac:dyDescent="0.15">
      <c r="A28" s="8"/>
      <c r="B28" s="8"/>
      <c r="C28" s="8" t="s">
        <v>50</v>
      </c>
      <c r="D28" s="34" t="str">
        <f>IF(J28=0,"",J28)</f>
        <v/>
      </c>
      <c r="E28" s="12" t="str">
        <f>IF(D28="","",500*D28)</f>
        <v/>
      </c>
      <c r="F28" s="8" t="s">
        <v>54</v>
      </c>
      <c r="G28" s="9"/>
      <c r="H28" s="9"/>
      <c r="J28" s="2">
        <f>J26</f>
        <v>0</v>
      </c>
    </row>
    <row r="29" spans="1:10" ht="21.6" customHeight="1" x14ac:dyDescent="0.15">
      <c r="A29" s="1"/>
      <c r="B29" s="45" t="s">
        <v>46</v>
      </c>
      <c r="C29" s="45"/>
      <c r="E29" s="12">
        <f>SUM(E27:E28)</f>
        <v>0</v>
      </c>
      <c r="F29" s="8" t="s">
        <v>54</v>
      </c>
      <c r="J29" s="2">
        <f>COUNTA(A5:A24)*2</f>
        <v>0</v>
      </c>
    </row>
    <row r="30" spans="1:10" ht="21.6" customHeight="1" x14ac:dyDescent="0.15">
      <c r="A30" s="1"/>
      <c r="B30" s="1"/>
      <c r="C30" s="2" t="s">
        <v>51</v>
      </c>
      <c r="D30" s="44"/>
      <c r="E30" s="44"/>
      <c r="F30" s="44"/>
      <c r="G30" s="44"/>
      <c r="H30" s="28"/>
    </row>
    <row r="31" spans="1:10" ht="27" customHeight="1" x14ac:dyDescent="0.15">
      <c r="A31" s="1"/>
      <c r="B31" s="1"/>
      <c r="C31" s="2" t="s">
        <v>53</v>
      </c>
      <c r="D31" s="43"/>
      <c r="E31" s="43"/>
      <c r="F31" s="43"/>
      <c r="G31" s="43"/>
      <c r="H31" s="8"/>
    </row>
    <row r="32" spans="1:10" ht="27" customHeight="1" x14ac:dyDescent="0.15">
      <c r="A32" s="1"/>
      <c r="B32" s="1"/>
      <c r="C32" s="2" t="s">
        <v>52</v>
      </c>
      <c r="D32" s="43"/>
      <c r="E32" s="43"/>
      <c r="F32" s="43"/>
      <c r="G32" s="43"/>
      <c r="H32" s="8"/>
    </row>
  </sheetData>
  <mergeCells count="16">
    <mergeCell ref="D32:G32"/>
    <mergeCell ref="D31:G31"/>
    <mergeCell ref="A7:A8"/>
    <mergeCell ref="A9:A10"/>
    <mergeCell ref="A2:G2"/>
    <mergeCell ref="B29:C29"/>
    <mergeCell ref="D30:G30"/>
    <mergeCell ref="A11:A12"/>
    <mergeCell ref="A13:A14"/>
    <mergeCell ref="A17:A18"/>
    <mergeCell ref="A19:A20"/>
    <mergeCell ref="A21:A22"/>
    <mergeCell ref="A23:A24"/>
    <mergeCell ref="A15:A16"/>
    <mergeCell ref="A5:A6"/>
    <mergeCell ref="A3:G3"/>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xr:uid="{D89AE674-288E-45CD-A62A-A74361412B61}">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xr:uid="{79DB7C76-504B-4DAD-A040-F504D732C2E4}"/>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G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G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G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G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G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G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G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G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G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G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G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G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G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G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G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xr:uid="{F148E479-807D-4E35-A01A-352B0BA77FB4}">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xr:uid="{637CD125-131C-43C6-A5C7-EB2407D35A16}"/>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983058:E983058 B917522:E917522 B851986:E851986 B786450:E786450 B720914:E720914 B655378:E655378 B589842:E589842 B524306:E524306 B458770:E458770 B393234:E393234 B327698:E327698 B262162:E262162 B196626:E196626 B131090:E131090 B65554:E65554" xr:uid="{054E2E39-66CE-47D4-A63F-41F36204A380}"/>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D983057 B917521:D917521 B851985:D851985 B786449:D786449 B720913:D720913 B655377:D655377 B589841:D589841 B524305:D524305 B458769:D458769 B393233:D393233 B327697:D327697 B262161:D262161 B196625:D196625 B131089:D131089 B65553:D65553" xr:uid="{4FDF2EAC-D618-455E-9B0E-766C5F719515}"/>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D983050 C917495:D917514 C851959:D851978 C786423:D786442 C720887:D720906 C655351:D655370 C589815:D589834 C524279:D524298 C458743:D458762 C393207:D393226 C327671:D327690 C262135:D262154 C196599:D196618 C131063:D131082 C65527:D65546 D5:D24" xr:uid="{BD12EA39-6A86-41DC-92AB-3F52C078D431}"/>
    <dataValidation type="list" imeMode="off" allowBlank="1" showInputMessage="1" showErrorMessage="1" promptTitle="審判資格級" prompt="①取得している審判資格の級（1級、2級、3級）を選択_x000a_③日バへ申請済みの場合のみ　申請中　を選択" sqref="G5:H24" xr:uid="{818A580F-6794-4A4B-9326-497138035828}">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C2380E28-1E9F-4A5A-A730-B8685DBBBC64}">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0D68-F5E9-46A9-B271-118BD5552D65}">
  <sheetPr>
    <pageSetUpPr fitToPage="1"/>
  </sheetPr>
  <dimension ref="A1:J32"/>
  <sheetViews>
    <sheetView workbookViewId="0">
      <selection activeCell="A3" sqref="A3:G3"/>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41" t="str">
        <f>IF(tn="","",VLOOKUP(tn,ta,2,-1))</f>
        <v>第77回国民体育大会バドミントン競技県予選会（成年の部）</v>
      </c>
      <c r="B2" s="41"/>
      <c r="C2" s="41"/>
      <c r="D2" s="41"/>
      <c r="E2" s="41"/>
      <c r="F2" s="41"/>
      <c r="G2" s="41"/>
    </row>
    <row r="3" spans="1:10" ht="22.15" customHeight="1" x14ac:dyDescent="0.15">
      <c r="A3" s="42" t="str">
        <f>IF(tn="","",VLOOKUP(tn,ta,4,-1))</f>
        <v>　　</v>
      </c>
      <c r="B3" s="42"/>
      <c r="C3" s="42"/>
      <c r="D3" s="42"/>
      <c r="E3" s="42"/>
      <c r="F3" s="42"/>
      <c r="G3" s="42"/>
    </row>
    <row r="4" spans="1:10" s="3" customFormat="1" ht="35.25" x14ac:dyDescent="0.15">
      <c r="A4" s="13" t="s">
        <v>5</v>
      </c>
      <c r="B4" s="14" t="s">
        <v>2</v>
      </c>
      <c r="C4" s="14" t="s">
        <v>6</v>
      </c>
      <c r="D4" s="27" t="s">
        <v>4</v>
      </c>
      <c r="E4" s="14" t="s">
        <v>57</v>
      </c>
      <c r="F4" s="13" t="s">
        <v>3</v>
      </c>
      <c r="G4" s="14" t="s">
        <v>1</v>
      </c>
      <c r="J4" s="3" t="s">
        <v>48</v>
      </c>
    </row>
    <row r="5" spans="1:10" ht="25.5" customHeight="1" x14ac:dyDescent="0.15">
      <c r="A5" s="46"/>
      <c r="B5" s="21"/>
      <c r="C5" s="21"/>
      <c r="D5" s="30"/>
      <c r="E5" s="35"/>
      <c r="F5" s="22" t="str">
        <f t="shared" ref="F5:F24" si="0">IF(E5&lt;&gt;"",DATEDIF(E5,DATEVALUE(nd),"Y"),"")</f>
        <v/>
      </c>
      <c r="G5" s="23"/>
      <c r="J5" s="2">
        <f>IF(F5&lt;18,1,0)</f>
        <v>0</v>
      </c>
    </row>
    <row r="6" spans="1:10" ht="25.5" customHeight="1" x14ac:dyDescent="0.15">
      <c r="A6" s="47"/>
      <c r="B6" s="24"/>
      <c r="C6" s="24"/>
      <c r="D6" s="31"/>
      <c r="E6" s="36"/>
      <c r="F6" s="25" t="str">
        <f t="shared" si="0"/>
        <v/>
      </c>
      <c r="G6" s="26"/>
      <c r="J6" s="2">
        <f t="shared" ref="J6:J24" si="1">IF(F6&lt;18,1,0)</f>
        <v>0</v>
      </c>
    </row>
    <row r="7" spans="1:10" ht="25.5" customHeight="1" x14ac:dyDescent="0.15">
      <c r="A7" s="46"/>
      <c r="B7" s="21"/>
      <c r="C7" s="21"/>
      <c r="D7" s="30"/>
      <c r="E7" s="35"/>
      <c r="F7" s="22" t="str">
        <f t="shared" si="0"/>
        <v/>
      </c>
      <c r="G7" s="23"/>
      <c r="J7" s="2">
        <f t="shared" si="1"/>
        <v>0</v>
      </c>
    </row>
    <row r="8" spans="1:10" ht="25.5" customHeight="1" x14ac:dyDescent="0.15">
      <c r="A8" s="47"/>
      <c r="B8" s="24"/>
      <c r="C8" s="24"/>
      <c r="D8" s="31"/>
      <c r="E8" s="36"/>
      <c r="F8" s="25" t="str">
        <f t="shared" si="0"/>
        <v/>
      </c>
      <c r="G8" s="26"/>
      <c r="J8" s="2">
        <f t="shared" si="1"/>
        <v>0</v>
      </c>
    </row>
    <row r="9" spans="1:10" ht="25.5" customHeight="1" x14ac:dyDescent="0.15">
      <c r="A9" s="46"/>
      <c r="B9" s="21"/>
      <c r="C9" s="21"/>
      <c r="D9" s="30"/>
      <c r="E9" s="35"/>
      <c r="F9" s="22" t="str">
        <f t="shared" si="0"/>
        <v/>
      </c>
      <c r="G9" s="23"/>
      <c r="J9" s="2">
        <f t="shared" si="1"/>
        <v>0</v>
      </c>
    </row>
    <row r="10" spans="1:10" ht="25.5" customHeight="1" x14ac:dyDescent="0.15">
      <c r="A10" s="47"/>
      <c r="B10" s="24"/>
      <c r="C10" s="24"/>
      <c r="D10" s="31"/>
      <c r="E10" s="36"/>
      <c r="F10" s="25" t="str">
        <f t="shared" si="0"/>
        <v/>
      </c>
      <c r="G10" s="26"/>
      <c r="J10" s="2">
        <f t="shared" si="1"/>
        <v>0</v>
      </c>
    </row>
    <row r="11" spans="1:10" ht="25.5" customHeight="1" x14ac:dyDescent="0.15">
      <c r="A11" s="46"/>
      <c r="B11" s="21"/>
      <c r="C11" s="21"/>
      <c r="D11" s="30"/>
      <c r="E11" s="35"/>
      <c r="F11" s="22" t="str">
        <f t="shared" si="0"/>
        <v/>
      </c>
      <c r="G11" s="23"/>
      <c r="J11" s="2">
        <f t="shared" si="1"/>
        <v>0</v>
      </c>
    </row>
    <row r="12" spans="1:10" ht="25.5" customHeight="1" x14ac:dyDescent="0.15">
      <c r="A12" s="47"/>
      <c r="B12" s="24"/>
      <c r="C12" s="24"/>
      <c r="D12" s="31"/>
      <c r="E12" s="36"/>
      <c r="F12" s="25" t="str">
        <f t="shared" si="0"/>
        <v/>
      </c>
      <c r="G12" s="26"/>
      <c r="J12" s="2">
        <f t="shared" si="1"/>
        <v>0</v>
      </c>
    </row>
    <row r="13" spans="1:10" ht="25.5" customHeight="1" x14ac:dyDescent="0.15">
      <c r="A13" s="46"/>
      <c r="B13" s="21"/>
      <c r="C13" s="21"/>
      <c r="D13" s="30"/>
      <c r="E13" s="35"/>
      <c r="F13" s="22" t="str">
        <f t="shared" si="0"/>
        <v/>
      </c>
      <c r="G13" s="23"/>
      <c r="J13" s="2">
        <f t="shared" si="1"/>
        <v>0</v>
      </c>
    </row>
    <row r="14" spans="1:10" ht="25.5" customHeight="1" x14ac:dyDescent="0.15">
      <c r="A14" s="47"/>
      <c r="B14" s="24"/>
      <c r="C14" s="24"/>
      <c r="D14" s="31"/>
      <c r="E14" s="36"/>
      <c r="F14" s="25" t="str">
        <f t="shared" si="0"/>
        <v/>
      </c>
      <c r="G14" s="26"/>
      <c r="J14" s="2">
        <f t="shared" si="1"/>
        <v>0</v>
      </c>
    </row>
    <row r="15" spans="1:10" ht="25.5" customHeight="1" x14ac:dyDescent="0.15">
      <c r="A15" s="46"/>
      <c r="B15" s="21"/>
      <c r="C15" s="21"/>
      <c r="D15" s="30"/>
      <c r="E15" s="35"/>
      <c r="F15" s="22" t="str">
        <f t="shared" si="0"/>
        <v/>
      </c>
      <c r="G15" s="23"/>
      <c r="J15" s="2">
        <f t="shared" si="1"/>
        <v>0</v>
      </c>
    </row>
    <row r="16" spans="1:10" ht="25.5" customHeight="1" x14ac:dyDescent="0.15">
      <c r="A16" s="47"/>
      <c r="B16" s="24"/>
      <c r="C16" s="24"/>
      <c r="D16" s="31"/>
      <c r="E16" s="36"/>
      <c r="F16" s="25" t="str">
        <f t="shared" si="0"/>
        <v/>
      </c>
      <c r="G16" s="26"/>
      <c r="J16" s="2">
        <f t="shared" si="1"/>
        <v>0</v>
      </c>
    </row>
    <row r="17" spans="1:10" ht="25.5" customHeight="1" x14ac:dyDescent="0.15">
      <c r="A17" s="46"/>
      <c r="B17" s="21"/>
      <c r="C17" s="21"/>
      <c r="D17" s="30"/>
      <c r="E17" s="35"/>
      <c r="F17" s="22" t="str">
        <f t="shared" si="0"/>
        <v/>
      </c>
      <c r="G17" s="23"/>
      <c r="J17" s="2">
        <f t="shared" si="1"/>
        <v>0</v>
      </c>
    </row>
    <row r="18" spans="1:10" ht="25.5" customHeight="1" x14ac:dyDescent="0.15">
      <c r="A18" s="47"/>
      <c r="B18" s="24"/>
      <c r="C18" s="24"/>
      <c r="D18" s="31"/>
      <c r="E18" s="36"/>
      <c r="F18" s="25" t="str">
        <f t="shared" si="0"/>
        <v/>
      </c>
      <c r="G18" s="26"/>
      <c r="J18" s="2">
        <f t="shared" si="1"/>
        <v>0</v>
      </c>
    </row>
    <row r="19" spans="1:10" ht="25.5" customHeight="1" x14ac:dyDescent="0.15">
      <c r="A19" s="46"/>
      <c r="B19" s="21"/>
      <c r="C19" s="21"/>
      <c r="D19" s="30"/>
      <c r="E19" s="35"/>
      <c r="F19" s="22" t="str">
        <f t="shared" si="0"/>
        <v/>
      </c>
      <c r="G19" s="23"/>
      <c r="J19" s="2">
        <f t="shared" si="1"/>
        <v>0</v>
      </c>
    </row>
    <row r="20" spans="1:10" ht="25.5" customHeight="1" x14ac:dyDescent="0.15">
      <c r="A20" s="47"/>
      <c r="B20" s="24"/>
      <c r="C20" s="24"/>
      <c r="D20" s="31"/>
      <c r="E20" s="36"/>
      <c r="F20" s="25" t="str">
        <f t="shared" si="0"/>
        <v/>
      </c>
      <c r="G20" s="26"/>
      <c r="J20" s="2">
        <f t="shared" si="1"/>
        <v>0</v>
      </c>
    </row>
    <row r="21" spans="1:10" ht="25.5" customHeight="1" x14ac:dyDescent="0.15">
      <c r="A21" s="46"/>
      <c r="B21" s="21"/>
      <c r="C21" s="21"/>
      <c r="D21" s="30"/>
      <c r="E21" s="35"/>
      <c r="F21" s="22" t="str">
        <f t="shared" si="0"/>
        <v/>
      </c>
      <c r="G21" s="23"/>
      <c r="J21" s="2">
        <f t="shared" si="1"/>
        <v>0</v>
      </c>
    </row>
    <row r="22" spans="1:10" ht="25.5" customHeight="1" x14ac:dyDescent="0.15">
      <c r="A22" s="47"/>
      <c r="B22" s="24"/>
      <c r="C22" s="24"/>
      <c r="D22" s="31"/>
      <c r="E22" s="36"/>
      <c r="F22" s="25" t="str">
        <f t="shared" si="0"/>
        <v/>
      </c>
      <c r="G22" s="26"/>
      <c r="J22" s="2">
        <f t="shared" si="1"/>
        <v>0</v>
      </c>
    </row>
    <row r="23" spans="1:10" ht="25.5" customHeight="1" x14ac:dyDescent="0.15">
      <c r="A23" s="46"/>
      <c r="B23" s="21"/>
      <c r="C23" s="21"/>
      <c r="D23" s="30"/>
      <c r="E23" s="35"/>
      <c r="F23" s="22" t="str">
        <f t="shared" si="0"/>
        <v/>
      </c>
      <c r="G23" s="23"/>
      <c r="J23" s="2">
        <f t="shared" si="1"/>
        <v>0</v>
      </c>
    </row>
    <row r="24" spans="1:10" ht="25.5" customHeight="1" x14ac:dyDescent="0.15">
      <c r="A24" s="47"/>
      <c r="B24" s="24"/>
      <c r="C24" s="24"/>
      <c r="D24" s="31"/>
      <c r="E24" s="36"/>
      <c r="F24" s="25" t="str">
        <f t="shared" si="0"/>
        <v/>
      </c>
      <c r="G24" s="26"/>
      <c r="J24" s="2">
        <f t="shared" si="1"/>
        <v>0</v>
      </c>
    </row>
    <row r="25" spans="1:10" ht="16.5" customHeight="1" x14ac:dyDescent="0.15">
      <c r="A25" s="5"/>
      <c r="B25" s="5"/>
      <c r="C25" s="4"/>
      <c r="D25" s="5"/>
      <c r="E25" s="5"/>
      <c r="F25" s="5"/>
      <c r="G25" s="4"/>
    </row>
    <row r="26" spans="1:10" ht="21.6" customHeight="1" x14ac:dyDescent="0.15">
      <c r="A26" s="8"/>
      <c r="B26" s="10" t="s">
        <v>0</v>
      </c>
      <c r="C26" s="9"/>
      <c r="D26" s="8"/>
      <c r="E26" s="8"/>
      <c r="F26" s="8"/>
      <c r="G26" s="9"/>
      <c r="J26" s="2">
        <f>SUM(J5:J25)</f>
        <v>0</v>
      </c>
    </row>
    <row r="27" spans="1:10" ht="21.6" customHeight="1" x14ac:dyDescent="0.15">
      <c r="A27" s="8"/>
      <c r="B27" s="8" t="s">
        <v>47</v>
      </c>
      <c r="C27" s="8" t="s">
        <v>49</v>
      </c>
      <c r="D27" s="34" t="str">
        <f>IF(J27=0,"",J27)</f>
        <v/>
      </c>
      <c r="E27" s="12" t="str">
        <f>IF(D27="","",800*D27)</f>
        <v/>
      </c>
      <c r="F27" s="8" t="s">
        <v>54</v>
      </c>
      <c r="G27" s="9"/>
      <c r="J27" s="2">
        <f>J29-J26</f>
        <v>0</v>
      </c>
    </row>
    <row r="28" spans="1:10" ht="21.6" customHeight="1" x14ac:dyDescent="0.15">
      <c r="A28" s="8"/>
      <c r="B28" s="8"/>
      <c r="C28" s="8" t="s">
        <v>50</v>
      </c>
      <c r="D28" s="34" t="str">
        <f>IF(J28=0,"",J28)</f>
        <v/>
      </c>
      <c r="E28" s="12" t="str">
        <f>IF(D28="","",500*D28)</f>
        <v/>
      </c>
      <c r="F28" s="8" t="s">
        <v>54</v>
      </c>
      <c r="G28" s="9"/>
      <c r="J28" s="2">
        <f>J26</f>
        <v>0</v>
      </c>
    </row>
    <row r="29" spans="1:10" ht="21.6" customHeight="1" x14ac:dyDescent="0.15">
      <c r="A29" s="1"/>
      <c r="B29" s="45" t="s">
        <v>46</v>
      </c>
      <c r="C29" s="45"/>
      <c r="E29" s="12">
        <f>SUM(E27:E28)</f>
        <v>0</v>
      </c>
      <c r="F29" s="8" t="s">
        <v>54</v>
      </c>
      <c r="J29" s="2">
        <f>COUNTA(A5:A24)*2</f>
        <v>0</v>
      </c>
    </row>
    <row r="30" spans="1:10" ht="21.6" customHeight="1" x14ac:dyDescent="0.15">
      <c r="A30" s="1"/>
      <c r="B30" s="1"/>
      <c r="C30" s="2" t="s">
        <v>51</v>
      </c>
      <c r="D30" s="44"/>
      <c r="E30" s="44"/>
      <c r="F30" s="44"/>
      <c r="G30" s="44"/>
    </row>
    <row r="31" spans="1:10" ht="27" customHeight="1" x14ac:dyDescent="0.15">
      <c r="A31" s="1"/>
      <c r="B31" s="1"/>
      <c r="C31" s="2" t="s">
        <v>53</v>
      </c>
      <c r="D31" s="43"/>
      <c r="E31" s="43"/>
      <c r="F31" s="43"/>
      <c r="G31" s="43"/>
    </row>
    <row r="32" spans="1:10" ht="27" customHeight="1" x14ac:dyDescent="0.15">
      <c r="A32" s="1"/>
      <c r="B32" s="1"/>
      <c r="C32" s="2" t="s">
        <v>52</v>
      </c>
      <c r="D32" s="43"/>
      <c r="E32" s="43"/>
      <c r="F32" s="43"/>
      <c r="G32" s="43"/>
    </row>
  </sheetData>
  <mergeCells count="16">
    <mergeCell ref="A2:G2"/>
    <mergeCell ref="A5:A6"/>
    <mergeCell ref="A7:A8"/>
    <mergeCell ref="A9:A10"/>
    <mergeCell ref="A11:A12"/>
    <mergeCell ref="A3:G3"/>
    <mergeCell ref="D32:G32"/>
    <mergeCell ref="D30:G30"/>
    <mergeCell ref="D31:G31"/>
    <mergeCell ref="B29:C29"/>
    <mergeCell ref="A13:A14"/>
    <mergeCell ref="A15:A16"/>
    <mergeCell ref="A17:A18"/>
    <mergeCell ref="A19:A20"/>
    <mergeCell ref="A21:A22"/>
    <mergeCell ref="A23:A24"/>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D983050 C917495:D917514 C851959:D851978 C786423:D786442 C720887:D720906 C655351:D655370 C589815:D589834 C524279:D524298 C458743:D458762 C393207:D393226 C327671:D327690 C262135:D262154 C196599:D196618 C131063:D131082 C65527:D65546 D5:D24" xr:uid="{56B391BB-8050-4536-9D00-269A797AA5BE}"/>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D983057 B917521:D917521 B851985:D851985 B786449:D786449 B720913:D720913 B655377:D655377 B589841:D589841 B524305:D524305 B458769:D458769 B393233:D393233 B327697:D327697 B262161:D262161 B196625:D196625 B131089:D131089 B65553:D65553" xr:uid="{C70ABC09-A7CD-4BF8-96EC-96A702A40B57}"/>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983058:E983058 B917522:E917522 B851986:E851986 B786450:E786450 B720914:E720914 B655378:E655378 B589842:E589842 B524306:E524306 B458770:E458770 B393234:E393234 B327698:E327698 B262162:E262162 B196626:E196626 B131090:E131090 B65554:E65554" xr:uid="{F3DDBC64-8B8D-4F9D-8D6F-C07B7B895347}"/>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FD865496-DC67-4353-80CB-052C334EF3FF}"/>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G65527:G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G131063:G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G196599:G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G262135:G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G327671:G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G393207:G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G458743:G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G524279:G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G589815:G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G655351:G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G720887:G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G786423:G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G851959:G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G917495:G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G983031:G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CC084EED-2254-4470-8C10-6BE0C7047266}">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CFEC700-0976-4315-A274-A7E55C486A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988EB48D-1071-47E9-A603-BBBDC431969B}">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8CC713E8-6D03-4F87-A8B3-20CB41559E41}">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6"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8730F576-86FC-454C-AF5F-E8EA66C5D651}">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A1:K20"/>
  <sheetViews>
    <sheetView topLeftCell="H1" workbookViewId="0">
      <selection activeCell="K10" sqref="K10"/>
    </sheetView>
  </sheetViews>
  <sheetFormatPr defaultRowHeight="13.5" x14ac:dyDescent="0.15"/>
  <cols>
    <col min="6" max="6" width="67.375" bestFit="1" customWidth="1"/>
    <col min="7" max="7" width="36.5" customWidth="1"/>
    <col min="8" max="8" width="51.25" bestFit="1" customWidth="1"/>
  </cols>
  <sheetData>
    <row r="1" spans="1:11" ht="19.5" thickBot="1" x14ac:dyDescent="0.2">
      <c r="A1" t="s">
        <v>10</v>
      </c>
      <c r="B1" t="s">
        <v>11</v>
      </c>
      <c r="C1" t="s">
        <v>12</v>
      </c>
      <c r="E1" s="2" t="s">
        <v>7</v>
      </c>
      <c r="F1" s="6">
        <v>2022</v>
      </c>
      <c r="G1" s="2" t="s">
        <v>7</v>
      </c>
      <c r="H1" s="2" t="str">
        <f>CONCATENATE(F1,"/",4,"/",1)</f>
        <v>2022/4/1</v>
      </c>
      <c r="I1" s="2">
        <f>DATEVALUE(nd)</f>
        <v>44652</v>
      </c>
      <c r="J1" s="2"/>
    </row>
    <row r="2" spans="1:11" ht="19.5" thickBot="1" x14ac:dyDescent="0.2">
      <c r="A2" t="s">
        <v>13</v>
      </c>
      <c r="B2" t="s">
        <v>26</v>
      </c>
      <c r="C2" t="s">
        <v>40</v>
      </c>
      <c r="E2" s="2" t="s">
        <v>8</v>
      </c>
      <c r="F2" s="7">
        <v>4</v>
      </c>
      <c r="G2" s="2"/>
      <c r="H2" s="2"/>
      <c r="I2" s="2"/>
      <c r="J2" s="2"/>
    </row>
    <row r="3" spans="1:11" ht="18.75" x14ac:dyDescent="0.15">
      <c r="A3" t="s">
        <v>14</v>
      </c>
      <c r="B3" t="s">
        <v>27</v>
      </c>
      <c r="C3" t="s">
        <v>41</v>
      </c>
      <c r="E3" s="2" t="s">
        <v>8</v>
      </c>
      <c r="F3" s="2" t="s">
        <v>9</v>
      </c>
      <c r="G3" s="2"/>
      <c r="H3" s="2"/>
      <c r="I3" s="2"/>
      <c r="J3" s="2"/>
    </row>
    <row r="4" spans="1:11" ht="18.75" x14ac:dyDescent="0.15">
      <c r="A4" t="s">
        <v>15</v>
      </c>
      <c r="B4" t="s">
        <v>28</v>
      </c>
      <c r="C4" t="s">
        <v>42</v>
      </c>
      <c r="E4" s="1">
        <v>1</v>
      </c>
      <c r="F4" s="2" t="str">
        <f>CONCATENATE("令和",I4,"年度",G4)</f>
        <v>令和4年度岡山県総合バドミントン選手権大会</v>
      </c>
      <c r="G4" t="s">
        <v>58</v>
      </c>
      <c r="H4" s="2" t="s">
        <v>61</v>
      </c>
      <c r="I4" s="3">
        <f>nn-2018</f>
        <v>4</v>
      </c>
      <c r="J4" s="3"/>
    </row>
    <row r="5" spans="1:11" ht="18.75" x14ac:dyDescent="0.15">
      <c r="A5" t="s">
        <v>16</v>
      </c>
      <c r="B5" t="s">
        <v>29</v>
      </c>
      <c r="C5" t="s">
        <v>43</v>
      </c>
      <c r="E5" s="1">
        <v>2</v>
      </c>
      <c r="F5" s="2" t="str">
        <f>CONCATENATE("第",I5,"回",G5)</f>
        <v>第65回岡山県春季バドミントン選手権大会</v>
      </c>
      <c r="G5" t="s">
        <v>59</v>
      </c>
      <c r="H5" s="29" t="s">
        <v>62</v>
      </c>
      <c r="I5" s="3">
        <f>nn-1957</f>
        <v>65</v>
      </c>
      <c r="J5" s="3"/>
    </row>
    <row r="6" spans="1:11" ht="18.75" x14ac:dyDescent="0.15">
      <c r="A6" t="s">
        <v>17</v>
      </c>
      <c r="B6" t="s">
        <v>30</v>
      </c>
      <c r="C6" t="s">
        <v>44</v>
      </c>
      <c r="E6" s="3">
        <v>3</v>
      </c>
      <c r="F6" s="2" t="str">
        <f t="shared" ref="F6:F8" si="0">CONCATENATE("第",I6,"回",G6)</f>
        <v>第19回岡山県混合複バドミントン選手権大会</v>
      </c>
      <c r="G6" t="s">
        <v>55</v>
      </c>
      <c r="H6" s="29" t="s">
        <v>64</v>
      </c>
      <c r="I6" s="3">
        <f>nn-2003</f>
        <v>19</v>
      </c>
      <c r="J6" s="3"/>
    </row>
    <row r="7" spans="1:11" ht="18.75" x14ac:dyDescent="0.15">
      <c r="A7" t="s">
        <v>18</v>
      </c>
      <c r="B7" t="s">
        <v>31</v>
      </c>
      <c r="C7" t="s">
        <v>45</v>
      </c>
      <c r="E7" s="1">
        <v>4</v>
      </c>
      <c r="F7" s="2" t="str">
        <f t="shared" si="0"/>
        <v>第77回国民体育大会バドミントン競技県予選会（成年の部）</v>
      </c>
      <c r="G7" s="38" t="s">
        <v>63</v>
      </c>
      <c r="H7" s="2" t="s">
        <v>60</v>
      </c>
      <c r="I7" s="3">
        <f>nn-1945</f>
        <v>77</v>
      </c>
      <c r="J7" s="3"/>
    </row>
    <row r="8" spans="1:11" ht="18.75" x14ac:dyDescent="0.15">
      <c r="A8" t="s">
        <v>19</v>
      </c>
      <c r="B8" t="s">
        <v>32</v>
      </c>
      <c r="E8" s="3">
        <v>5</v>
      </c>
      <c r="F8" s="2" t="str">
        <f t="shared" si="0"/>
        <v>第65回岡山県秋季バドミントン選手権大会</v>
      </c>
      <c r="G8" t="s">
        <v>56</v>
      </c>
      <c r="H8" s="2" t="s">
        <v>60</v>
      </c>
      <c r="I8" s="3">
        <f>nn-1957</f>
        <v>65</v>
      </c>
      <c r="J8" s="3"/>
    </row>
    <row r="9" spans="1:11" ht="18.75" x14ac:dyDescent="0.15">
      <c r="A9" t="s">
        <v>20</v>
      </c>
      <c r="B9" t="s">
        <v>33</v>
      </c>
      <c r="E9" s="1">
        <v>6</v>
      </c>
      <c r="F9" s="2" t="str">
        <f>CONCATENATE("第",I9,"回OHK杯 ",G9)</f>
        <v>第37回OHK杯 令和4年度岡山県総合選抜バドミントン選手権大会</v>
      </c>
      <c r="G9" s="39" t="str">
        <f>CONCATENATE("令和",J9,"年度",K9)</f>
        <v>令和4年度岡山県総合選抜バドミントン選手権大会</v>
      </c>
      <c r="H9" s="2" t="s">
        <v>60</v>
      </c>
      <c r="I9" s="3">
        <f>nn-1985</f>
        <v>37</v>
      </c>
      <c r="J9" s="3">
        <f>nn-2018</f>
        <v>4</v>
      </c>
      <c r="K9" s="40" t="s">
        <v>65</v>
      </c>
    </row>
    <row r="10" spans="1:11" ht="18.75" x14ac:dyDescent="0.15">
      <c r="A10" t="s">
        <v>21</v>
      </c>
      <c r="B10" t="s">
        <v>34</v>
      </c>
      <c r="E10" s="3">
        <v>7</v>
      </c>
      <c r="F10" s="2"/>
      <c r="H10" s="2" t="s">
        <v>60</v>
      </c>
      <c r="I10" s="2"/>
      <c r="J10" s="2"/>
    </row>
    <row r="11" spans="1:11" ht="18.75" x14ac:dyDescent="0.15">
      <c r="A11" t="s">
        <v>22</v>
      </c>
      <c r="B11" t="s">
        <v>35</v>
      </c>
      <c r="E11" s="1">
        <v>8</v>
      </c>
      <c r="F11" s="2"/>
      <c r="H11" s="2" t="s">
        <v>60</v>
      </c>
      <c r="I11" s="2"/>
      <c r="J11" s="2"/>
    </row>
    <row r="12" spans="1:11" ht="18.75" x14ac:dyDescent="0.15">
      <c r="A12" t="s">
        <v>23</v>
      </c>
      <c r="B12" t="s">
        <v>36</v>
      </c>
      <c r="E12" s="3">
        <v>9</v>
      </c>
      <c r="F12" s="2"/>
      <c r="H12" s="2" t="s">
        <v>60</v>
      </c>
      <c r="I12" s="2"/>
      <c r="J12" s="2"/>
    </row>
    <row r="13" spans="1:11" ht="18.75" x14ac:dyDescent="0.15">
      <c r="A13" t="s">
        <v>24</v>
      </c>
      <c r="B13" t="s">
        <v>37</v>
      </c>
      <c r="E13" s="1">
        <v>10</v>
      </c>
      <c r="F13" s="2"/>
      <c r="H13" s="2" t="s">
        <v>60</v>
      </c>
      <c r="I13" s="2"/>
      <c r="J13" s="2"/>
    </row>
    <row r="14" spans="1:11" ht="18.75" x14ac:dyDescent="0.15">
      <c r="A14" t="s">
        <v>25</v>
      </c>
      <c r="B14" t="s">
        <v>38</v>
      </c>
      <c r="E14" s="3">
        <v>11</v>
      </c>
      <c r="F14" s="2"/>
      <c r="H14" s="2" t="s">
        <v>60</v>
      </c>
      <c r="I14" s="2"/>
      <c r="J14" s="2"/>
    </row>
    <row r="15" spans="1:11" ht="18.75" x14ac:dyDescent="0.15">
      <c r="B15" t="s">
        <v>39</v>
      </c>
      <c r="E15" s="1">
        <v>12</v>
      </c>
      <c r="F15" s="2"/>
      <c r="H15" s="2" t="s">
        <v>60</v>
      </c>
      <c r="I15" s="2"/>
      <c r="J15" s="2"/>
    </row>
    <row r="16" spans="1:11" ht="18.75" x14ac:dyDescent="0.15">
      <c r="E16" s="3"/>
      <c r="F16" s="2"/>
      <c r="G16" s="2"/>
      <c r="H16" s="2"/>
      <c r="I16" s="2"/>
      <c r="J16" s="2"/>
    </row>
    <row r="17" spans="5:10" ht="18.75" x14ac:dyDescent="0.15">
      <c r="E17" s="1"/>
      <c r="F17" s="2"/>
      <c r="G17" s="2"/>
      <c r="H17" s="2"/>
      <c r="I17" s="2"/>
      <c r="J17" s="2"/>
    </row>
    <row r="18" spans="5:10" ht="18.75" x14ac:dyDescent="0.15">
      <c r="E18" s="3"/>
    </row>
    <row r="19" spans="5:10" ht="18.75" x14ac:dyDescent="0.15">
      <c r="E19" s="1"/>
    </row>
    <row r="20" spans="5:10" ht="18.75" x14ac:dyDescent="0.15">
      <c r="E20" s="3"/>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nd</vt:lpstr>
      <vt:lpstr>nn</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松岡　純子</cp:lastModifiedBy>
  <cp:lastPrinted>2022-03-29T02:12:22Z</cp:lastPrinted>
  <dcterms:created xsi:type="dcterms:W3CDTF">2021-07-24T01:58:05Z</dcterms:created>
  <dcterms:modified xsi:type="dcterms:W3CDTF">2022-04-20T05:25:04Z</dcterms:modified>
</cp:coreProperties>
</file>