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9"/>
  <workbookPr/>
  <mc:AlternateContent xmlns:mc="http://schemas.openxmlformats.org/markup-compatibility/2006">
    <mc:Choice Requires="x15">
      <x15ac:absPath xmlns:x15ac="http://schemas.microsoft.com/office/spreadsheetml/2010/11/ac" url="D:\_Temp\バド\金沢市バド協会\"/>
    </mc:Choice>
  </mc:AlternateContent>
  <xr:revisionPtr revIDLastSave="0" documentId="8_{67CA890B-47D7-4B56-9298-5CAF30026DA6}" xr6:coauthVersionLast="47" xr6:coauthVersionMax="47" xr10:uidLastSave="{00000000-0000-0000-0000-000000000000}"/>
  <bookViews>
    <workbookView xWindow="0" yWindow="0" windowWidth="28800" windowHeight="12180" xr2:uid="{00000000-000D-0000-FFFF-FFFF00000000}"/>
  </bookViews>
  <sheets>
    <sheet name="合計" sheetId="2" r:id="rId1"/>
    <sheet name="男子" sheetId="1" r:id="rId2"/>
    <sheet name="女子" sheetId="5" r:id="rId3"/>
  </sheets>
  <definedNames>
    <definedName name="_xlnm.Print_Area" localSheetId="0">合計!$A$1:$M$19</definedName>
    <definedName name="_xlnm.Print_Area" localSheetId="2">女子!$A$1:$K$38</definedName>
    <definedName name="_xlnm.Print_Area" localSheetId="1">男子!$A$1:$K$38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" i="1" l="1"/>
  <c r="D54" i="1"/>
  <c r="E54" i="1" s="1"/>
  <c r="F54" i="1" s="1"/>
  <c r="D55" i="1"/>
  <c r="E55" i="1" s="1"/>
  <c r="F55" i="1" s="1"/>
  <c r="D56" i="1"/>
  <c r="E56" i="1" s="1"/>
  <c r="F56" i="1" s="1"/>
  <c r="D57" i="1"/>
  <c r="E57" i="1" s="1"/>
  <c r="F57" i="1" s="1"/>
  <c r="D52" i="1"/>
  <c r="E52" i="1" s="1"/>
  <c r="F52" i="1" s="1"/>
  <c r="D54" i="5"/>
  <c r="E54" i="5" s="1"/>
  <c r="F54" i="5" s="1"/>
  <c r="D55" i="5"/>
  <c r="E55" i="5" s="1"/>
  <c r="F55" i="5" s="1"/>
  <c r="D56" i="5"/>
  <c r="E56" i="5" s="1"/>
  <c r="F56" i="5" s="1"/>
  <c r="D57" i="5"/>
  <c r="E57" i="5" s="1"/>
  <c r="F57" i="5" s="1"/>
  <c r="D52" i="5"/>
  <c r="F53" i="5"/>
  <c r="F53" i="1"/>
  <c r="G56" i="1"/>
  <c r="G54" i="1"/>
  <c r="G52" i="1"/>
  <c r="G53" i="1"/>
  <c r="G57" i="1"/>
  <c r="G55" i="1"/>
  <c r="E5" i="1" l="1"/>
  <c r="F5" i="1"/>
  <c r="E6" i="1"/>
  <c r="F6" i="1"/>
  <c r="C15" i="2"/>
  <c r="L15" i="2" l="1"/>
  <c r="K15" i="2"/>
  <c r="J15" i="2"/>
  <c r="I15" i="2"/>
  <c r="H15" i="2"/>
  <c r="G15" i="2"/>
  <c r="F15" i="2"/>
  <c r="E15" i="2"/>
  <c r="D15" i="2"/>
  <c r="L16" i="2" l="1"/>
  <c r="K16" i="2"/>
  <c r="J16" i="2"/>
  <c r="I16" i="2"/>
  <c r="H16" i="2"/>
  <c r="G16" i="2"/>
  <c r="F16" i="2"/>
  <c r="E16" i="2"/>
  <c r="D16" i="2"/>
  <c r="C16" i="2"/>
  <c r="A1" i="5" l="1"/>
  <c r="F24" i="5"/>
  <c r="E24" i="5"/>
  <c r="F23" i="5"/>
  <c r="E23" i="5"/>
  <c r="F22" i="5"/>
  <c r="E22" i="5"/>
  <c r="F21" i="5"/>
  <c r="E21" i="5"/>
  <c r="F20" i="5"/>
  <c r="E20" i="5"/>
  <c r="F19" i="5"/>
  <c r="E19" i="5"/>
  <c r="F18" i="5"/>
  <c r="E18" i="5"/>
  <c r="F17" i="5"/>
  <c r="E17" i="5"/>
  <c r="F16" i="5"/>
  <c r="E16" i="5"/>
  <c r="F15" i="5"/>
  <c r="E15" i="5"/>
  <c r="F14" i="5"/>
  <c r="E14" i="5"/>
  <c r="F13" i="5"/>
  <c r="E13" i="5"/>
  <c r="F12" i="5"/>
  <c r="E12" i="5"/>
  <c r="F11" i="5"/>
  <c r="E11" i="5"/>
  <c r="F10" i="5"/>
  <c r="E10" i="5"/>
  <c r="F9" i="5"/>
  <c r="E9" i="5"/>
  <c r="F8" i="5"/>
  <c r="E8" i="5"/>
  <c r="F7" i="5"/>
  <c r="E7" i="5"/>
  <c r="F6" i="5"/>
  <c r="E6" i="5"/>
  <c r="F5" i="5"/>
  <c r="E5" i="5"/>
  <c r="G2" i="5"/>
  <c r="E2" i="5"/>
  <c r="C2" i="5"/>
  <c r="M16" i="2" l="1"/>
  <c r="E2" i="1"/>
  <c r="G2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A12" i="2"/>
  <c r="E24" i="1" l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A1" i="1"/>
  <c r="A15" i="2"/>
  <c r="B18" i="2" l="1"/>
  <c r="M15" i="2"/>
  <c r="C18" i="2" s="1"/>
  <c r="E52" i="5"/>
  <c r="F52" i="5" s="1"/>
  <c r="G55" i="5"/>
  <c r="G57" i="5"/>
  <c r="G56" i="5"/>
  <c r="G52" i="5"/>
  <c r="G54" i="5"/>
  <c r="G53" i="5"/>
</calcChain>
</file>

<file path=xl/sharedStrings.xml><?xml version="1.0" encoding="utf-8"?>
<sst xmlns="http://schemas.openxmlformats.org/spreadsheetml/2006/main" count="141" uniqueCount="109">
  <si>
    <t>第１４回　金沢ジュニアオープンバドミントン大会</t>
    <rPh sb="0" eb="1">
      <t>ダイ</t>
    </rPh>
    <rPh sb="3" eb="4">
      <t>カイ</t>
    </rPh>
    <rPh sb="5" eb="7">
      <t>カナザワ</t>
    </rPh>
    <rPh sb="21" eb="23">
      <t>タイカイ</t>
    </rPh>
    <phoneticPr fontId="1"/>
  </si>
  <si>
    <t>参加申し込み総括表 及び 感染症予防対策同意書</t>
    <rPh sb="0" eb="2">
      <t>サンカ</t>
    </rPh>
    <rPh sb="2" eb="3">
      <t>モウ</t>
    </rPh>
    <rPh sb="4" eb="5">
      <t>コ</t>
    </rPh>
    <rPh sb="6" eb="9">
      <t>ソウカツヒョウ</t>
    </rPh>
    <rPh sb="10" eb="11">
      <t>オヨ</t>
    </rPh>
    <rPh sb="13" eb="15">
      <t>カンセン</t>
    </rPh>
    <rPh sb="15" eb="16">
      <t>ショウ</t>
    </rPh>
    <rPh sb="16" eb="18">
      <t>ヨボウ</t>
    </rPh>
    <rPh sb="18" eb="20">
      <t>タイサク</t>
    </rPh>
    <rPh sb="20" eb="23">
      <t>ドウイショ</t>
    </rPh>
    <phoneticPr fontId="1"/>
  </si>
  <si>
    <t>都道府県名</t>
    <rPh sb="0" eb="4">
      <t>トドウフケン</t>
    </rPh>
    <rPh sb="4" eb="5">
      <t>メイ</t>
    </rPh>
    <phoneticPr fontId="1"/>
  </si>
  <si>
    <t>（フリガナ）</t>
    <phoneticPr fontId="1"/>
  </si>
  <si>
    <r>
      <t xml:space="preserve">チーム名
</t>
    </r>
    <r>
      <rPr>
        <sz val="12"/>
        <color theme="1"/>
        <rFont val="游ゴシック"/>
        <family val="3"/>
        <charset val="128"/>
        <scheme val="minor"/>
      </rPr>
      <t>(8文字以内)</t>
    </r>
    <phoneticPr fontId="1"/>
  </si>
  <si>
    <t>代表者名</t>
    <rPh sb="0" eb="3">
      <t>ダイヒョウシャ</t>
    </rPh>
    <rPh sb="3" eb="4">
      <t>メイ</t>
    </rPh>
    <phoneticPr fontId="1"/>
  </si>
  <si>
    <r>
      <rPr>
        <sz val="18"/>
        <color theme="1"/>
        <rFont val="游ゴシック"/>
        <family val="3"/>
        <charset val="128"/>
        <scheme val="minor"/>
      </rPr>
      <t>連絡先</t>
    </r>
    <r>
      <rPr>
        <sz val="12"/>
        <color theme="1"/>
        <rFont val="游ゴシック"/>
        <family val="3"/>
        <charset val="128"/>
        <scheme val="minor"/>
      </rPr>
      <t xml:space="preserve">
（携帯電話）</t>
    </r>
    <rPh sb="0" eb="2">
      <t>レンラク</t>
    </rPh>
    <rPh sb="2" eb="3">
      <t>サキ</t>
    </rPh>
    <phoneticPr fontId="1"/>
  </si>
  <si>
    <r>
      <t xml:space="preserve">住所
</t>
    </r>
    <r>
      <rPr>
        <sz val="12"/>
        <color theme="1"/>
        <rFont val="游ゴシック"/>
        <family val="3"/>
        <charset val="128"/>
        <scheme val="minor"/>
      </rPr>
      <t>（郵便番号と住所）</t>
    </r>
    <rPh sb="0" eb="2">
      <t>ジュウショ</t>
    </rPh>
    <rPh sb="4" eb="8">
      <t>ユウビンバンゴウ</t>
    </rPh>
    <rPh sb="9" eb="11">
      <t>ジュウショ</t>
    </rPh>
    <phoneticPr fontId="1"/>
  </si>
  <si>
    <t>〒</t>
    <phoneticPr fontId="1"/>
  </si>
  <si>
    <r>
      <rPr>
        <sz val="18"/>
        <color theme="1"/>
        <rFont val="游ゴシック"/>
        <family val="3"/>
        <charset val="128"/>
        <scheme val="minor"/>
      </rPr>
      <t>メールアドレス</t>
    </r>
    <r>
      <rPr>
        <sz val="14"/>
        <color theme="1"/>
        <rFont val="游ゴシック"/>
        <family val="3"/>
        <charset val="128"/>
        <scheme val="minor"/>
      </rPr>
      <t xml:space="preserve">
</t>
    </r>
    <r>
      <rPr>
        <sz val="12"/>
        <color theme="1"/>
        <rFont val="游ゴシック"/>
        <family val="3"/>
        <charset val="128"/>
        <scheme val="minor"/>
      </rPr>
      <t>（申し込みのアドレス）</t>
    </r>
    <phoneticPr fontId="1"/>
  </si>
  <si>
    <t>の参加選手は感染症予防対策に同意します。</t>
    <rPh sb="1" eb="3">
      <t>サンカ</t>
    </rPh>
    <rPh sb="3" eb="5">
      <t>センシュ</t>
    </rPh>
    <rPh sb="6" eb="9">
      <t>カンセンショウ</t>
    </rPh>
    <rPh sb="9" eb="13">
      <t>ヨボウタイサク</t>
    </rPh>
    <rPh sb="14" eb="16">
      <t>ドウイ</t>
    </rPh>
    <phoneticPr fontId="1"/>
  </si>
  <si>
    <t>署名</t>
    <rPh sb="0" eb="2">
      <t>ショメイ</t>
    </rPh>
    <phoneticPr fontId="1"/>
  </si>
  <si>
    <t>チーム名</t>
    <rPh sb="3" eb="4">
      <t>メイ</t>
    </rPh>
    <phoneticPr fontId="1"/>
  </si>
  <si>
    <t>1MS</t>
    <phoneticPr fontId="1"/>
  </si>
  <si>
    <t>3MS</t>
    <phoneticPr fontId="1"/>
  </si>
  <si>
    <t>4MS</t>
    <phoneticPr fontId="1"/>
  </si>
  <si>
    <t>5MS</t>
    <phoneticPr fontId="1"/>
  </si>
  <si>
    <t>6MS</t>
    <phoneticPr fontId="1"/>
  </si>
  <si>
    <t>1WS</t>
    <phoneticPr fontId="1"/>
  </si>
  <si>
    <t>3WS</t>
    <phoneticPr fontId="1"/>
  </si>
  <si>
    <t>4WS</t>
    <phoneticPr fontId="1"/>
  </si>
  <si>
    <t>5WS</t>
    <phoneticPr fontId="1"/>
  </si>
  <si>
    <t>6WS</t>
    <phoneticPr fontId="1"/>
  </si>
  <si>
    <t>合計</t>
    <rPh sb="0" eb="2">
      <t>ゴウケイ</t>
    </rPh>
    <phoneticPr fontId="1"/>
  </si>
  <si>
    <t>推薦選手 内訳</t>
    <rPh sb="0" eb="2">
      <t>スイセン</t>
    </rPh>
    <rPh sb="2" eb="4">
      <t>センシュ</t>
    </rPh>
    <rPh sb="5" eb="7">
      <t>ウチワケ</t>
    </rPh>
    <phoneticPr fontId="1"/>
  </si>
  <si>
    <r>
      <t>　　</t>
    </r>
    <r>
      <rPr>
        <sz val="14"/>
        <color theme="1"/>
        <rFont val="游ゴシック"/>
        <family val="3"/>
        <charset val="128"/>
        <scheme val="minor"/>
      </rPr>
      <t>１チームの参加可能人数は、</t>
    </r>
    <r>
      <rPr>
        <b/>
        <sz val="14"/>
        <color theme="1"/>
        <rFont val="游ゴシック"/>
        <family val="3"/>
        <charset val="128"/>
        <scheme val="minor"/>
      </rPr>
      <t>石川県は最大８名</t>
    </r>
    <r>
      <rPr>
        <sz val="14"/>
        <color theme="1"/>
        <rFont val="游ゴシック"/>
        <family val="3"/>
        <charset val="128"/>
        <scheme val="minor"/>
      </rPr>
      <t>、</t>
    </r>
    <r>
      <rPr>
        <b/>
        <sz val="14"/>
        <color theme="1"/>
        <rFont val="游ゴシック"/>
        <family val="3"/>
        <charset val="128"/>
        <scheme val="minor"/>
      </rPr>
      <t>石川県以外は最大１０名</t>
    </r>
    <r>
      <rPr>
        <sz val="14"/>
        <color theme="1"/>
        <rFont val="游ゴシック"/>
        <family val="3"/>
        <charset val="128"/>
        <scheme val="minor"/>
      </rPr>
      <t>です。</t>
    </r>
    <r>
      <rPr>
        <sz val="11"/>
        <color theme="1"/>
        <rFont val="游ゴシック"/>
        <family val="2"/>
        <charset val="128"/>
        <scheme val="minor"/>
      </rPr>
      <t xml:space="preserve">
　　</t>
    </r>
    <r>
      <rPr>
        <sz val="12"/>
        <color theme="1"/>
        <rFont val="游ゴシック"/>
        <family val="3"/>
        <charset val="128"/>
        <scheme val="minor"/>
      </rPr>
      <t>　※推薦選手と1MS/1WSは人数に含めません。</t>
    </r>
    <rPh sb="7" eb="13">
      <t>サンカカノウニンズウ</t>
    </rPh>
    <rPh sb="59" eb="60">
      <t>フク</t>
    </rPh>
    <phoneticPr fontId="1"/>
  </si>
  <si>
    <t>参加費合計</t>
    <rPh sb="0" eb="3">
      <t>サンカヒ</t>
    </rPh>
    <rPh sb="3" eb="5">
      <t>ゴウケイ</t>
    </rPh>
    <phoneticPr fontId="1"/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</si>
  <si>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</si>
  <si>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</si>
  <si>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</si>
  <si>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</si>
  <si>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</si>
  <si>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</si>
  <si>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</si>
  <si>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</si>
  <si>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</si>
  <si>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</si>
  <si>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</si>
  <si>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</si>
  <si>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</si>
  <si>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</si>
  <si>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</si>
  <si>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</si>
  <si>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</si>
  <si>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</si>
  <si>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</si>
  <si>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</si>
  <si>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</si>
  <si>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</si>
  <si>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</si>
  <si>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</si>
  <si>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</si>
  <si>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</si>
  <si>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</si>
  <si>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</si>
  <si>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</si>
  <si>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</si>
  <si>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</si>
  <si>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</si>
  <si>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</si>
  <si>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</si>
  <si>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</si>
  <si>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</si>
  <si>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</si>
  <si>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</si>
  <si>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</si>
  <si>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</si>
  <si>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</si>
  <si>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</si>
  <si>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</si>
  <si>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</si>
  <si>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</si>
  <si>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</si>
  <si>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</si>
  <si>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種目</t>
    <rPh sb="0" eb="2">
      <t>シュモク</t>
    </rPh>
    <phoneticPr fontId="1"/>
  </si>
  <si>
    <t>氏名</t>
    <rPh sb="0" eb="2">
      <t>シメイ</t>
    </rPh>
    <phoneticPr fontId="1"/>
  </si>
  <si>
    <t>ふりがな</t>
    <phoneticPr fontId="1"/>
  </si>
  <si>
    <t>学年</t>
    <rPh sb="0" eb="2">
      <t>ガクネン</t>
    </rPh>
    <phoneticPr fontId="1"/>
  </si>
  <si>
    <t>主な成績など</t>
    <rPh sb="0" eb="1">
      <t>オモ</t>
    </rPh>
    <rPh sb="2" eb="4">
      <t>セイセキ</t>
    </rPh>
    <phoneticPr fontId="1"/>
  </si>
  <si>
    <t>推薦理由</t>
    <rPh sb="0" eb="2">
      <t>スイセン</t>
    </rPh>
    <rPh sb="2" eb="4">
      <t>リユウ</t>
    </rPh>
    <phoneticPr fontId="1"/>
  </si>
  <si>
    <t>ランク</t>
    <phoneticPr fontId="1"/>
  </si>
  <si>
    <t>保護者の同意</t>
    <rPh sb="0" eb="3">
      <t>ホゴシャ</t>
    </rPh>
    <rPh sb="4" eb="6">
      <t>ドウイ</t>
    </rPh>
    <phoneticPr fontId="1"/>
  </si>
  <si>
    <t>※１ＭＳ(年長と１年生) → ３ＭＳ(２年生と３年生) → ４ＭＳ(４年生) → ５ＭＳ(５年生) → ６ＭＳ(６年生)　の順にて、
　各種目ごとにチームのランキング順で記入してください。</t>
    <rPh sb="62" eb="63">
      <t>ジュン</t>
    </rPh>
    <phoneticPr fontId="1"/>
  </si>
  <si>
    <t>※氏名とふりがなの姓と名の間には必ず半角スペースを入れてください。</t>
    <rPh sb="1" eb="3">
      <t>シメイ</t>
    </rPh>
    <rPh sb="9" eb="10">
      <t>セイ</t>
    </rPh>
    <rPh sb="11" eb="12">
      <t>ナ</t>
    </rPh>
    <rPh sb="13" eb="14">
      <t>アイダ</t>
    </rPh>
    <rPh sb="16" eb="17">
      <t>カナラ</t>
    </rPh>
    <rPh sb="18" eb="20">
      <t>ハンカク</t>
    </rPh>
    <rPh sb="25" eb="26">
      <t>イ</t>
    </rPh>
    <phoneticPr fontId="1"/>
  </si>
  <si>
    <t>※種目と学年（年長は0）はリストから選択したください。</t>
    <phoneticPr fontId="1"/>
  </si>
  <si>
    <t>※主な成績今年度の大会で一番良い成績を入力してください。(全国大会，県大会，市大会などの規模と成績)</t>
    <rPh sb="5" eb="8">
      <t>コンネンド</t>
    </rPh>
    <rPh sb="9" eb="11">
      <t>タイカイ</t>
    </rPh>
    <rPh sb="12" eb="14">
      <t>イチバン</t>
    </rPh>
    <rPh sb="14" eb="15">
      <t>ヨ</t>
    </rPh>
    <rPh sb="16" eb="18">
      <t>セイセキ</t>
    </rPh>
    <rPh sb="19" eb="21">
      <t>ニュウリョク</t>
    </rPh>
    <rPh sb="29" eb="31">
      <t>ゼンコク</t>
    </rPh>
    <rPh sb="31" eb="33">
      <t>タイカイ</t>
    </rPh>
    <rPh sb="34" eb="35">
      <t>ケン</t>
    </rPh>
    <rPh sb="35" eb="37">
      <t>タイカイ</t>
    </rPh>
    <rPh sb="38" eb="39">
      <t>シ</t>
    </rPh>
    <rPh sb="39" eb="41">
      <t>タイカイ</t>
    </rPh>
    <rPh sb="44" eb="46">
      <t>キボ</t>
    </rPh>
    <rPh sb="47" eb="49">
      <t>セイセキ</t>
    </rPh>
    <phoneticPr fontId="9"/>
  </si>
  <si>
    <t>※石川県のチームは、推薦理由を必ずリストから選択してください。</t>
    <rPh sb="1" eb="3">
      <t>イシカワ</t>
    </rPh>
    <rPh sb="3" eb="4">
      <t>ケン</t>
    </rPh>
    <rPh sb="10" eb="12">
      <t>スイセン</t>
    </rPh>
    <rPh sb="12" eb="14">
      <t>リユウ</t>
    </rPh>
    <rPh sb="15" eb="16">
      <t>カナラ</t>
    </rPh>
    <rPh sb="22" eb="24">
      <t>センタク</t>
    </rPh>
    <phoneticPr fontId="1"/>
  </si>
  <si>
    <t>※ランクは下部を参考にし、リストから選択してください。</t>
    <rPh sb="5" eb="7">
      <t>カブ</t>
    </rPh>
    <rPh sb="8" eb="10">
      <t>サンコウ</t>
    </rPh>
    <rPh sb="18" eb="20">
      <t>センタク</t>
    </rPh>
    <phoneticPr fontId="1"/>
  </si>
  <si>
    <t>Ａ：全国大会出場（全国大会が中止でも）</t>
    <rPh sb="2" eb="4">
      <t>ゼンコク</t>
    </rPh>
    <rPh sb="4" eb="6">
      <t>タイカイ</t>
    </rPh>
    <rPh sb="6" eb="8">
      <t>シュツジョウ</t>
    </rPh>
    <rPh sb="9" eb="11">
      <t>ゼンコク</t>
    </rPh>
    <rPh sb="11" eb="13">
      <t>タイカイ</t>
    </rPh>
    <rPh sb="14" eb="16">
      <t>チュウシ</t>
    </rPh>
    <phoneticPr fontId="9"/>
  </si>
  <si>
    <t>Ｂ：各ブロック大会 ベスト８以上</t>
    <rPh sb="2" eb="3">
      <t>カク</t>
    </rPh>
    <rPh sb="7" eb="9">
      <t>タイカイ</t>
    </rPh>
    <rPh sb="14" eb="16">
      <t>イジョウ</t>
    </rPh>
    <phoneticPr fontId="9"/>
  </si>
  <si>
    <t>Ｃ：各都道府県大会 ベスト８以上</t>
    <rPh sb="2" eb="3">
      <t>カク</t>
    </rPh>
    <rPh sb="3" eb="7">
      <t>トドウフケン</t>
    </rPh>
    <rPh sb="7" eb="9">
      <t>タイカイ</t>
    </rPh>
    <rPh sb="14" eb="16">
      <t>イジョウ</t>
    </rPh>
    <phoneticPr fontId="9"/>
  </si>
  <si>
    <t>Ｄ：各都道府県大会 ベスト８未満</t>
    <rPh sb="2" eb="3">
      <t>カク</t>
    </rPh>
    <rPh sb="3" eb="7">
      <t>トドウフケン</t>
    </rPh>
    <rPh sb="7" eb="9">
      <t>タイカイ</t>
    </rPh>
    <rPh sb="14" eb="16">
      <t>ミマン</t>
    </rPh>
    <phoneticPr fontId="9"/>
  </si>
  <si>
    <t>Ｅ：各地区大会 ベスト８未満（市町村レベルの大会）</t>
    <rPh sb="2" eb="3">
      <t>カク</t>
    </rPh>
    <rPh sb="3" eb="5">
      <t>チク</t>
    </rPh>
    <rPh sb="5" eb="7">
      <t>タイカイ</t>
    </rPh>
    <rPh sb="12" eb="14">
      <t>ミマン</t>
    </rPh>
    <rPh sb="15" eb="18">
      <t>シチョウソン</t>
    </rPh>
    <rPh sb="22" eb="24">
      <t>タイカイ</t>
    </rPh>
    <phoneticPr fontId="9"/>
  </si>
  <si>
    <t>※保護者の同意がある場合は、リストから〇を選択してください。〇の選択がない場合は参加申し込みを受付できません。</t>
    <rPh sb="1" eb="4">
      <t>ホゴシャ</t>
    </rPh>
    <rPh sb="5" eb="7">
      <t>ドウイ</t>
    </rPh>
    <rPh sb="10" eb="12">
      <t>バアイ</t>
    </rPh>
    <rPh sb="21" eb="23">
      <t>センタク</t>
    </rPh>
    <rPh sb="32" eb="34">
      <t>センタク</t>
    </rPh>
    <rPh sb="37" eb="39">
      <t>バアイ</t>
    </rPh>
    <rPh sb="40" eb="42">
      <t>サンカ</t>
    </rPh>
    <rPh sb="42" eb="43">
      <t>モウ</t>
    </rPh>
    <rPh sb="44" eb="45">
      <t>コ</t>
    </rPh>
    <rPh sb="47" eb="49">
      <t>ウケツケ</t>
    </rPh>
    <phoneticPr fontId="1"/>
  </si>
  <si>
    <t>人数</t>
    <rPh sb="0" eb="2">
      <t>ニンズウ</t>
    </rPh>
    <phoneticPr fontId="1"/>
  </si>
  <si>
    <t>3名超えたら表示しない</t>
    <rPh sb="1" eb="2">
      <t>メイ</t>
    </rPh>
    <rPh sb="2" eb="3">
      <t>コ</t>
    </rPh>
    <rPh sb="6" eb="8">
      <t>ヒョウジ</t>
    </rPh>
    <phoneticPr fontId="1"/>
  </si>
  <si>
    <t>大小数値化</t>
    <rPh sb="0" eb="2">
      <t>ダイショウ</t>
    </rPh>
    <rPh sb="2" eb="5">
      <t>スウチカ</t>
    </rPh>
    <phoneticPr fontId="1"/>
  </si>
  <si>
    <t>選択可能</t>
    <rPh sb="0" eb="4">
      <t>センタクカノウ</t>
    </rPh>
    <phoneticPr fontId="1"/>
  </si>
  <si>
    <t>2MS</t>
  </si>
  <si>
    <t>3MS</t>
  </si>
  <si>
    <t>4MS</t>
  </si>
  <si>
    <t>5MS</t>
  </si>
  <si>
    <t>6MS</t>
  </si>
  <si>
    <t>※１WＳ(年長と１年生) → ３WＳ(２年生と３年生) → ４WＳ(４年生) → ５WＳ(５年生) → ６WＳ(６年生)　の順にて、
　各種目ごとにチームのランキング順で記入してください。</t>
    <rPh sb="62" eb="63">
      <t>ジュン</t>
    </rPh>
    <phoneticPr fontId="1"/>
  </si>
  <si>
    <t>2WS</t>
  </si>
  <si>
    <t>3WS</t>
  </si>
  <si>
    <t>4WS</t>
  </si>
  <si>
    <t>5WS</t>
  </si>
  <si>
    <t>6WS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</si>
</sst>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5" formatCode="&quot;¥&quot;#,##0;&quot;¥&quot;\-#,##0"/>
  </numFmts>
  <fonts count="15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b/>
      <sz val="24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8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11"/>
      <color theme="0" tint="-0.14999847407452621"/>
      <name val="Arial"/>
      <family val="2"/>
    </font>
    <font>
      <sz val="12"/>
      <name val="游ゴシック"/>
      <family val="3"/>
      <charset val="128"/>
      <scheme val="minor"/>
    </font>
    <font>
      <sz val="12"/>
      <color theme="0" tint="-0.249977111117893"/>
      <name val="游ゴシック"/>
      <family val="3"/>
      <charset val="128"/>
      <scheme val="minor"/>
    </font>
    <font>
      <b/>
      <sz val="14"/>
      <color rgb="FFFF0000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5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theme="0" tint="-0.499984740745262"/>
      </bottom>
      <diagonal/>
    </border>
    <border>
      <left style="thin">
        <color indexed="64"/>
      </left>
      <right/>
      <top style="thin">
        <color indexed="64"/>
      </top>
      <bottom style="dotted">
        <color theme="0" tint="-0.499984740745262"/>
      </bottom>
      <diagonal/>
    </border>
    <border>
      <left/>
      <right/>
      <top style="thin">
        <color indexed="64"/>
      </top>
      <bottom style="dotted">
        <color theme="0" tint="-0.499984740745262"/>
      </bottom>
      <diagonal/>
    </border>
    <border>
      <left/>
      <right style="thin">
        <color indexed="64"/>
      </right>
      <top style="dotted">
        <color theme="0" tint="-0.499984740745262"/>
      </top>
      <bottom style="thin">
        <color indexed="64"/>
      </bottom>
      <diagonal/>
    </border>
    <border>
      <left style="thin">
        <color indexed="64"/>
      </left>
      <right/>
      <top style="dotted">
        <color theme="0" tint="-0.499984740745262"/>
      </top>
      <bottom style="thin">
        <color indexed="64"/>
      </bottom>
      <diagonal/>
    </border>
    <border>
      <left/>
      <right/>
      <top style="dotted">
        <color theme="0" tint="-0.499984740745262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dotted">
        <color theme="0" tint="-0.499984740745262"/>
      </bottom>
      <diagonal/>
    </border>
    <border>
      <left/>
      <right style="thick">
        <color indexed="64"/>
      </right>
      <top style="thin">
        <color indexed="64"/>
      </top>
      <bottom style="dotted">
        <color theme="0" tint="-0.499984740745262"/>
      </bottom>
      <diagonal/>
    </border>
    <border>
      <left style="thick">
        <color indexed="64"/>
      </left>
      <right/>
      <top style="dotted">
        <color theme="0" tint="-0.499984740745262"/>
      </top>
      <bottom style="thin">
        <color indexed="64"/>
      </bottom>
      <diagonal/>
    </border>
    <border>
      <left/>
      <right style="thick">
        <color indexed="64"/>
      </right>
      <top style="dotted">
        <color theme="0" tint="-0.499984740745262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auto="1"/>
      </left>
      <right/>
      <top style="medium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medium">
        <color auto="1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116">
    <xf numFmtId="0" fontId="0" fillId="0" borderId="0" xfId="0">
      <alignment vertical="center"/>
    </xf>
    <xf numFmtId="0" fontId="3" fillId="0" borderId="0" xfId="0" applyFont="1" applyAlignment="1" applyProtection="1">
      <alignment horizontal="center" vertical="center" shrinkToFit="1"/>
    </xf>
    <xf numFmtId="0" fontId="4" fillId="2" borderId="0" xfId="0" applyFont="1" applyFill="1" applyAlignment="1" applyProtection="1">
      <alignment horizontal="center" vertical="center" shrinkToFit="1"/>
    </xf>
    <xf numFmtId="0" fontId="0" fillId="0" borderId="0" xfId="0" applyAlignment="1" applyProtection="1">
      <alignment horizontal="center" vertical="center" shrinkToFit="1"/>
    </xf>
    <xf numFmtId="0" fontId="0" fillId="2" borderId="0" xfId="0" applyFill="1" applyAlignment="1" applyProtection="1">
      <alignment horizontal="center" vertical="center" shrinkToFit="1"/>
    </xf>
    <xf numFmtId="0" fontId="7" fillId="2" borderId="1" xfId="0" applyFont="1" applyFill="1" applyBorder="1" applyAlignment="1" applyProtection="1">
      <alignment horizontal="center" vertical="center" shrinkToFit="1"/>
    </xf>
    <xf numFmtId="0" fontId="0" fillId="2" borderId="34" xfId="0" applyFill="1" applyBorder="1" applyAlignment="1" applyProtection="1">
      <alignment horizontal="center" vertical="center" shrinkToFit="1"/>
    </xf>
    <xf numFmtId="0" fontId="0" fillId="3" borderId="35" xfId="0" applyFill="1" applyBorder="1" applyAlignment="1" applyProtection="1">
      <alignment horizontal="center" vertical="center" shrinkToFit="1"/>
    </xf>
    <xf numFmtId="0" fontId="0" fillId="3" borderId="36" xfId="0" applyFill="1" applyBorder="1" applyAlignment="1" applyProtection="1">
      <alignment horizontal="center" vertical="center" shrinkToFit="1"/>
    </xf>
    <xf numFmtId="0" fontId="0" fillId="3" borderId="37" xfId="0" applyFill="1" applyBorder="1" applyAlignment="1" applyProtection="1">
      <alignment horizontal="center" vertical="center" shrinkToFit="1"/>
    </xf>
    <xf numFmtId="0" fontId="0" fillId="4" borderId="35" xfId="0" applyFill="1" applyBorder="1" applyAlignment="1" applyProtection="1">
      <alignment horizontal="center" vertical="center" shrinkToFit="1"/>
    </xf>
    <xf numFmtId="0" fontId="0" fillId="4" borderId="36" xfId="0" applyFill="1" applyBorder="1" applyAlignment="1" applyProtection="1">
      <alignment horizontal="center" vertical="center" shrinkToFit="1"/>
    </xf>
    <xf numFmtId="0" fontId="0" fillId="4" borderId="37" xfId="0" applyFill="1" applyBorder="1" applyAlignment="1" applyProtection="1">
      <alignment horizontal="center" vertical="center" shrinkToFit="1"/>
    </xf>
    <xf numFmtId="0" fontId="2" fillId="2" borderId="0" xfId="0" applyFont="1" applyFill="1" applyBorder="1" applyAlignment="1" applyProtection="1">
      <alignment vertical="center" shrinkToFit="1"/>
    </xf>
    <xf numFmtId="0" fontId="2" fillId="0" borderId="0" xfId="0" applyFont="1" applyAlignment="1" applyProtection="1">
      <alignment vertical="center" shrinkToFit="1"/>
    </xf>
    <xf numFmtId="0" fontId="2" fillId="2" borderId="0" xfId="0" applyFont="1" applyFill="1" applyAlignment="1" applyProtection="1">
      <alignment horizontal="center" vertical="center" shrinkToFit="1"/>
    </xf>
    <xf numFmtId="0" fontId="2" fillId="2" borderId="0" xfId="0" applyFont="1" applyFill="1" applyAlignment="1" applyProtection="1">
      <alignment vertical="center" shrinkToFit="1"/>
    </xf>
    <xf numFmtId="0" fontId="2" fillId="0" borderId="0" xfId="0" applyFont="1" applyAlignment="1" applyProtection="1">
      <alignment horizontal="center" vertical="center" shrinkToFit="1"/>
    </xf>
    <xf numFmtId="0" fontId="4" fillId="5" borderId="13" xfId="0" applyFont="1" applyFill="1" applyBorder="1" applyAlignment="1" applyProtection="1">
      <alignment horizontal="center" vertical="center" shrinkToFit="1"/>
    </xf>
    <xf numFmtId="5" fontId="6" fillId="2" borderId="1" xfId="0" applyNumberFormat="1" applyFont="1" applyFill="1" applyBorder="1" applyAlignment="1" applyProtection="1">
      <alignment horizontal="center" vertical="center" shrinkToFit="1"/>
    </xf>
    <xf numFmtId="0" fontId="6" fillId="0" borderId="0" xfId="0" applyFont="1" applyAlignment="1" applyProtection="1">
      <alignment vertical="center" shrinkToFit="1"/>
    </xf>
    <xf numFmtId="0" fontId="6" fillId="0" borderId="0" xfId="0" applyFont="1" applyAlignment="1" applyProtection="1">
      <alignment horizontal="center" vertical="center" shrinkToFit="1"/>
    </xf>
    <xf numFmtId="0" fontId="6" fillId="2" borderId="2" xfId="0" applyFont="1" applyFill="1" applyBorder="1" applyAlignment="1" applyProtection="1">
      <alignment horizontal="center" vertical="center" shrinkToFit="1"/>
    </xf>
    <xf numFmtId="0" fontId="6" fillId="2" borderId="3" xfId="0" applyFont="1" applyFill="1" applyBorder="1" applyAlignment="1" applyProtection="1">
      <alignment horizontal="center" vertical="center" shrinkToFit="1"/>
    </xf>
    <xf numFmtId="0" fontId="6" fillId="2" borderId="38" xfId="0" applyFont="1" applyFill="1" applyBorder="1" applyAlignment="1" applyProtection="1">
      <alignment horizontal="center" vertical="center" shrinkToFit="1"/>
    </xf>
    <xf numFmtId="0" fontId="6" fillId="0" borderId="38" xfId="0" applyFont="1" applyBorder="1" applyAlignment="1" applyProtection="1">
      <alignment horizontal="center" vertical="center" shrinkToFit="1"/>
    </xf>
    <xf numFmtId="0" fontId="6" fillId="0" borderId="4" xfId="0" applyFont="1" applyBorder="1" applyAlignment="1" applyProtection="1">
      <alignment horizontal="center" vertical="center" shrinkToFit="1"/>
    </xf>
    <xf numFmtId="0" fontId="6" fillId="2" borderId="5" xfId="0" applyFont="1" applyFill="1" applyBorder="1" applyAlignment="1" applyProtection="1">
      <alignment horizontal="center" vertical="center" shrinkToFit="1"/>
    </xf>
    <xf numFmtId="0" fontId="6" fillId="5" borderId="6" xfId="0" applyFont="1" applyFill="1" applyBorder="1" applyAlignment="1" applyProtection="1">
      <alignment horizontal="center" vertical="center" shrinkToFit="1"/>
      <protection locked="0"/>
    </xf>
    <xf numFmtId="0" fontId="6" fillId="2" borderId="6" xfId="0" applyFont="1" applyFill="1" applyBorder="1" applyAlignment="1" applyProtection="1">
      <alignment horizontal="center" vertical="center" shrinkToFit="1"/>
    </xf>
    <xf numFmtId="0" fontId="6" fillId="5" borderId="39" xfId="0" applyFont="1" applyFill="1" applyBorder="1" applyAlignment="1" applyProtection="1">
      <alignment horizontal="left" vertical="center" shrinkToFit="1"/>
      <protection locked="0"/>
    </xf>
    <xf numFmtId="0" fontId="6" fillId="2" borderId="8" xfId="0" applyFont="1" applyFill="1" applyBorder="1" applyAlignment="1" applyProtection="1">
      <alignment horizontal="center" vertical="center" shrinkToFit="1"/>
    </xf>
    <xf numFmtId="0" fontId="6" fillId="5" borderId="9" xfId="0" applyFont="1" applyFill="1" applyBorder="1" applyAlignment="1" applyProtection="1">
      <alignment horizontal="center" vertical="center" shrinkToFit="1"/>
      <protection locked="0"/>
    </xf>
    <xf numFmtId="0" fontId="6" fillId="2" borderId="9" xfId="0" applyFont="1" applyFill="1" applyBorder="1" applyAlignment="1" applyProtection="1">
      <alignment horizontal="center" vertical="center" shrinkToFit="1"/>
    </xf>
    <xf numFmtId="0" fontId="6" fillId="5" borderId="40" xfId="0" applyFont="1" applyFill="1" applyBorder="1" applyAlignment="1" applyProtection="1">
      <alignment horizontal="left" vertical="center" shrinkToFit="1"/>
      <protection locked="0"/>
    </xf>
    <xf numFmtId="0" fontId="0" fillId="2" borderId="47" xfId="0" applyFill="1" applyBorder="1" applyAlignment="1" applyProtection="1">
      <alignment horizontal="center" vertical="center" shrinkToFit="1"/>
    </xf>
    <xf numFmtId="0" fontId="0" fillId="2" borderId="49" xfId="0" applyFill="1" applyBorder="1" applyAlignment="1" applyProtection="1">
      <alignment horizontal="center" vertical="center" shrinkToFit="1"/>
    </xf>
    <xf numFmtId="0" fontId="0" fillId="2" borderId="48" xfId="0" applyFill="1" applyBorder="1" applyAlignment="1" applyProtection="1">
      <alignment horizontal="center" vertical="center" shrinkToFit="1"/>
    </xf>
    <xf numFmtId="0" fontId="0" fillId="2" borderId="50" xfId="0" applyFill="1" applyBorder="1" applyAlignment="1" applyProtection="1">
      <alignment horizontal="center" vertical="center" shrinkToFit="1"/>
    </xf>
    <xf numFmtId="0" fontId="0" fillId="6" borderId="53" xfId="0" applyFill="1" applyBorder="1" applyAlignment="1" applyProtection="1">
      <alignment horizontal="center" vertical="center" shrinkToFit="1"/>
    </xf>
    <xf numFmtId="0" fontId="0" fillId="6" borderId="52" xfId="0" applyFill="1" applyBorder="1" applyAlignment="1" applyProtection="1">
      <alignment horizontal="center" vertical="center" shrinkToFit="1"/>
    </xf>
    <xf numFmtId="0" fontId="8" fillId="2" borderId="46" xfId="0" applyFont="1" applyFill="1" applyBorder="1" applyAlignment="1" applyProtection="1">
      <alignment horizontal="center" vertical="center" shrinkToFit="1"/>
    </xf>
    <xf numFmtId="0" fontId="0" fillId="6" borderId="51" xfId="0" applyFill="1" applyBorder="1" applyAlignment="1" applyProtection="1">
      <alignment horizontal="center" vertical="center" shrinkToFit="1"/>
    </xf>
    <xf numFmtId="0" fontId="0" fillId="6" borderId="54" xfId="0" applyFill="1" applyBorder="1" applyAlignment="1" applyProtection="1">
      <alignment horizontal="center" vertical="center" shrinkToFit="1"/>
    </xf>
    <xf numFmtId="0" fontId="6" fillId="2" borderId="0" xfId="0" applyFont="1" applyFill="1" applyAlignment="1" applyProtection="1">
      <alignment horizontal="center" vertical="center" shrinkToFit="1"/>
    </xf>
    <xf numFmtId="0" fontId="6" fillId="5" borderId="39" xfId="0" applyFont="1" applyFill="1" applyBorder="1" applyAlignment="1" applyProtection="1">
      <alignment horizontal="center" vertical="center" shrinkToFit="1"/>
      <protection locked="0"/>
    </xf>
    <xf numFmtId="0" fontId="6" fillId="5" borderId="7" xfId="0" applyFont="1" applyFill="1" applyBorder="1" applyAlignment="1" applyProtection="1">
      <alignment horizontal="center" vertical="center" shrinkToFit="1"/>
      <protection locked="0"/>
    </xf>
    <xf numFmtId="0" fontId="6" fillId="5" borderId="40" xfId="0" applyFont="1" applyFill="1" applyBorder="1" applyAlignment="1" applyProtection="1">
      <alignment horizontal="center" vertical="center" shrinkToFit="1"/>
      <protection locked="0"/>
    </xf>
    <xf numFmtId="0" fontId="6" fillId="5" borderId="10" xfId="0" applyFont="1" applyFill="1" applyBorder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horizontal="left" vertical="center" shrinkToFit="1"/>
    </xf>
    <xf numFmtId="0" fontId="6" fillId="0" borderId="0" xfId="0" applyFont="1" applyAlignment="1" applyProtection="1">
      <alignment horizontal="left" vertical="center" shrinkToFit="1"/>
    </xf>
    <xf numFmtId="0" fontId="10" fillId="0" borderId="0" xfId="0" applyFont="1">
      <alignment vertical="center"/>
    </xf>
    <xf numFmtId="0" fontId="11" fillId="0" borderId="0" xfId="0" applyFont="1" applyAlignment="1" applyProtection="1">
      <alignment vertical="center" shrinkToFit="1"/>
    </xf>
    <xf numFmtId="0" fontId="11" fillId="0" borderId="0" xfId="0" applyFont="1" applyFill="1" applyAlignment="1" applyProtection="1">
      <alignment vertical="center" shrinkToFit="1"/>
    </xf>
    <xf numFmtId="0" fontId="11" fillId="0" borderId="0" xfId="0" applyFont="1" applyAlignment="1" applyProtection="1">
      <alignment horizontal="center" vertical="center" shrinkToFit="1"/>
    </xf>
    <xf numFmtId="0" fontId="12" fillId="0" borderId="0" xfId="0" applyFont="1" applyAlignment="1" applyProtection="1">
      <alignment horizontal="left" vertical="center" shrinkToFit="1"/>
    </xf>
    <xf numFmtId="0" fontId="12" fillId="0" borderId="0" xfId="0" applyFont="1" applyAlignment="1" applyProtection="1">
      <alignment horizontal="left" vertical="center"/>
    </xf>
    <xf numFmtId="0" fontId="12" fillId="0" borderId="0" xfId="0" applyFont="1" applyAlignment="1" applyProtection="1">
      <alignment vertical="center" shrinkToFit="1"/>
    </xf>
    <xf numFmtId="0" fontId="12" fillId="0" borderId="0" xfId="0" applyFont="1" applyAlignment="1" applyProtection="1">
      <alignment horizontal="center" vertical="center" shrinkToFit="1"/>
    </xf>
    <xf numFmtId="0" fontId="12" fillId="0" borderId="0" xfId="0" applyFont="1" applyFill="1" applyAlignment="1" applyProtection="1">
      <alignment vertical="center" shrinkToFit="1"/>
    </xf>
    <xf numFmtId="0" fontId="13" fillId="2" borderId="0" xfId="0" applyFont="1" applyFill="1" applyAlignment="1" applyProtection="1">
      <alignment horizontal="left"/>
    </xf>
    <xf numFmtId="0" fontId="6" fillId="2" borderId="0" xfId="0" applyFont="1" applyFill="1" applyAlignment="1" applyProtection="1">
      <alignment vertical="center" shrinkToFit="1"/>
    </xf>
    <xf numFmtId="0" fontId="6" fillId="2" borderId="0" xfId="0" applyFont="1" applyFill="1" applyBorder="1" applyAlignment="1" applyProtection="1">
      <alignment vertical="center" shrinkToFit="1"/>
    </xf>
    <xf numFmtId="0" fontId="0" fillId="2" borderId="55" xfId="0" applyFill="1" applyBorder="1" applyAlignment="1" applyProtection="1">
      <alignment horizontal="left" wrapText="1"/>
    </xf>
    <xf numFmtId="0" fontId="0" fillId="2" borderId="55" xfId="0" applyFill="1" applyBorder="1" applyAlignment="1" applyProtection="1">
      <alignment horizontal="left"/>
    </xf>
    <xf numFmtId="0" fontId="5" fillId="2" borderId="0" xfId="0" applyFont="1" applyFill="1" applyAlignment="1" applyProtection="1">
      <alignment horizontal="center" vertical="center" shrinkToFit="1"/>
      <protection locked="0"/>
    </xf>
    <xf numFmtId="0" fontId="8" fillId="5" borderId="22" xfId="0" applyFont="1" applyFill="1" applyBorder="1" applyAlignment="1" applyProtection="1">
      <alignment horizontal="center" vertical="center" shrinkToFit="1"/>
      <protection locked="0"/>
    </xf>
    <xf numFmtId="0" fontId="8" fillId="5" borderId="23" xfId="0" applyFont="1" applyFill="1" applyBorder="1" applyAlignment="1" applyProtection="1">
      <alignment horizontal="center" vertical="center" shrinkToFit="1"/>
      <protection locked="0"/>
    </xf>
    <xf numFmtId="0" fontId="8" fillId="5" borderId="24" xfId="0" applyFont="1" applyFill="1" applyBorder="1" applyAlignment="1" applyProtection="1">
      <alignment horizontal="center" vertical="center" shrinkToFit="1"/>
      <protection locked="0"/>
    </xf>
    <xf numFmtId="0" fontId="4" fillId="5" borderId="15" xfId="0" applyFont="1" applyFill="1" applyBorder="1" applyAlignment="1" applyProtection="1">
      <alignment horizontal="center" vertical="center" shrinkToFit="1"/>
      <protection locked="0"/>
    </xf>
    <xf numFmtId="0" fontId="4" fillId="5" borderId="16" xfId="0" applyFont="1" applyFill="1" applyBorder="1" applyAlignment="1" applyProtection="1">
      <alignment horizontal="center" vertical="center" shrinkToFit="1"/>
      <protection locked="0"/>
    </xf>
    <xf numFmtId="0" fontId="4" fillId="5" borderId="26" xfId="0" applyFont="1" applyFill="1" applyBorder="1" applyAlignment="1" applyProtection="1">
      <alignment horizontal="center" vertical="center" shrinkToFit="1"/>
      <protection locked="0"/>
    </xf>
    <xf numFmtId="0" fontId="8" fillId="5" borderId="18" xfId="0" applyFont="1" applyFill="1" applyBorder="1" applyAlignment="1" applyProtection="1">
      <alignment horizontal="center" vertical="center" shrinkToFit="1"/>
      <protection locked="0"/>
    </xf>
    <xf numFmtId="0" fontId="8" fillId="5" borderId="19" xfId="0" applyFont="1" applyFill="1" applyBorder="1" applyAlignment="1" applyProtection="1">
      <alignment horizontal="center" vertical="center" shrinkToFit="1"/>
      <protection locked="0"/>
    </xf>
    <xf numFmtId="0" fontId="8" fillId="5" borderId="28" xfId="0" applyFont="1" applyFill="1" applyBorder="1" applyAlignment="1" applyProtection="1">
      <alignment horizontal="center" vertical="center" shrinkToFit="1"/>
      <protection locked="0"/>
    </xf>
    <xf numFmtId="0" fontId="8" fillId="2" borderId="20" xfId="0" applyFont="1" applyFill="1" applyBorder="1" applyAlignment="1" applyProtection="1">
      <alignment horizontal="center" vertical="center" shrinkToFit="1"/>
    </xf>
    <xf numFmtId="0" fontId="8" fillId="2" borderId="21" xfId="0" applyFont="1" applyFill="1" applyBorder="1" applyAlignment="1" applyProtection="1">
      <alignment horizontal="center" vertical="center" shrinkToFit="1"/>
    </xf>
    <xf numFmtId="0" fontId="2" fillId="2" borderId="25" xfId="0" applyFont="1" applyFill="1" applyBorder="1" applyAlignment="1" applyProtection="1">
      <alignment horizontal="center" vertical="center" shrinkToFit="1"/>
    </xf>
    <xf numFmtId="0" fontId="2" fillId="2" borderId="14" xfId="0" applyFont="1" applyFill="1" applyBorder="1" applyAlignment="1" applyProtection="1">
      <alignment horizontal="center" vertical="center" shrinkToFit="1"/>
    </xf>
    <xf numFmtId="0" fontId="8" fillId="2" borderId="27" xfId="0" applyFont="1" applyFill="1" applyBorder="1" applyAlignment="1" applyProtection="1">
      <alignment horizontal="center" vertical="center" wrapText="1" shrinkToFit="1"/>
    </xf>
    <xf numFmtId="0" fontId="8" fillId="2" borderId="17" xfId="0" applyFont="1" applyFill="1" applyBorder="1" applyAlignment="1" applyProtection="1">
      <alignment horizontal="center" vertical="center" shrinkToFit="1"/>
    </xf>
    <xf numFmtId="0" fontId="0" fillId="6" borderId="51" xfId="0" applyNumberFormat="1" applyFill="1" applyBorder="1" applyAlignment="1" applyProtection="1">
      <alignment horizontal="center" vertical="center" shrinkToFit="1"/>
    </xf>
    <xf numFmtId="0" fontId="0" fillId="6" borderId="52" xfId="0" applyNumberFormat="1" applyFill="1" applyBorder="1" applyAlignment="1" applyProtection="1">
      <alignment horizontal="center" vertical="center" shrinkToFit="1"/>
    </xf>
    <xf numFmtId="0" fontId="0" fillId="2" borderId="35" xfId="0" applyFill="1" applyBorder="1" applyAlignment="1" applyProtection="1">
      <alignment horizontal="center" vertical="center" shrinkToFit="1"/>
    </xf>
    <xf numFmtId="0" fontId="0" fillId="2" borderId="37" xfId="0" applyFill="1" applyBorder="1" applyAlignment="1" applyProtection="1">
      <alignment horizontal="center" vertical="center" shrinkToFit="1"/>
    </xf>
    <xf numFmtId="0" fontId="0" fillId="2" borderId="47" xfId="0" applyNumberFormat="1" applyFill="1" applyBorder="1" applyAlignment="1" applyProtection="1">
      <alignment horizontal="center" vertical="center" shrinkToFit="1"/>
    </xf>
    <xf numFmtId="0" fontId="0" fillId="2" borderId="48" xfId="0" applyNumberFormat="1" applyFill="1" applyBorder="1" applyAlignment="1" applyProtection="1">
      <alignment horizontal="center" vertical="center" shrinkToFit="1"/>
    </xf>
    <xf numFmtId="0" fontId="5" fillId="2" borderId="0" xfId="0" applyFont="1" applyFill="1" applyAlignment="1" applyProtection="1">
      <alignment horizontal="center" vertical="center" shrinkToFit="1"/>
    </xf>
    <xf numFmtId="0" fontId="4" fillId="5" borderId="11" xfId="0" applyFont="1" applyFill="1" applyBorder="1" applyAlignment="1" applyProtection="1">
      <alignment horizontal="left" vertical="center" shrinkToFit="1"/>
      <protection locked="0"/>
    </xf>
    <xf numFmtId="0" fontId="4" fillId="5" borderId="30" xfId="0" applyFont="1" applyFill="1" applyBorder="1" applyAlignment="1" applyProtection="1">
      <alignment horizontal="left" vertical="center" shrinkToFit="1"/>
      <protection locked="0"/>
    </xf>
    <xf numFmtId="0" fontId="8" fillId="5" borderId="43" xfId="0" applyFont="1" applyFill="1" applyBorder="1" applyAlignment="1" applyProtection="1">
      <alignment horizontal="center" vertical="center" shrinkToFit="1"/>
      <protection locked="0"/>
    </xf>
    <xf numFmtId="0" fontId="8" fillId="5" borderId="44" xfId="0" applyFont="1" applyFill="1" applyBorder="1" applyAlignment="1" applyProtection="1">
      <alignment horizontal="center" vertical="center" shrinkToFit="1"/>
      <protection locked="0"/>
    </xf>
    <xf numFmtId="0" fontId="8" fillId="5" borderId="45" xfId="0" applyFont="1" applyFill="1" applyBorder="1" applyAlignment="1" applyProtection="1">
      <alignment horizontal="center" vertical="center" shrinkToFit="1"/>
      <protection locked="0"/>
    </xf>
    <xf numFmtId="0" fontId="6" fillId="2" borderId="41" xfId="0" applyFont="1" applyFill="1" applyBorder="1" applyAlignment="1" applyProtection="1">
      <alignment horizontal="center" vertical="center" wrapText="1" shrinkToFit="1"/>
    </xf>
    <xf numFmtId="0" fontId="6" fillId="2" borderId="42" xfId="0" applyFont="1" applyFill="1" applyBorder="1" applyAlignment="1" applyProtection="1">
      <alignment horizontal="center" vertical="center" shrinkToFit="1"/>
    </xf>
    <xf numFmtId="0" fontId="8" fillId="2" borderId="32" xfId="0" applyFont="1" applyFill="1" applyBorder="1" applyAlignment="1" applyProtection="1">
      <alignment horizontal="left" vertical="center" shrinkToFit="1"/>
    </xf>
    <xf numFmtId="0" fontId="8" fillId="2" borderId="31" xfId="0" applyNumberFormat="1" applyFont="1" applyFill="1" applyBorder="1" applyAlignment="1" applyProtection="1">
      <alignment horizontal="right" vertical="center" shrinkToFit="1"/>
    </xf>
    <xf numFmtId="0" fontId="8" fillId="2" borderId="32" xfId="0" applyNumberFormat="1" applyFont="1" applyFill="1" applyBorder="1" applyAlignment="1" applyProtection="1">
      <alignment horizontal="right" vertical="center" shrinkToFit="1"/>
    </xf>
    <xf numFmtId="0" fontId="8" fillId="5" borderId="32" xfId="0" applyFont="1" applyFill="1" applyBorder="1" applyAlignment="1" applyProtection="1">
      <alignment horizontal="center" vertical="center" shrinkToFit="1"/>
      <protection locked="0"/>
    </xf>
    <xf numFmtId="0" fontId="8" fillId="5" borderId="33" xfId="0" applyFont="1" applyFill="1" applyBorder="1" applyAlignment="1" applyProtection="1">
      <alignment horizontal="center" vertical="center" shrinkToFit="1"/>
      <protection locked="0"/>
    </xf>
    <xf numFmtId="49" fontId="8" fillId="5" borderId="13" xfId="0" applyNumberFormat="1" applyFont="1" applyFill="1" applyBorder="1" applyAlignment="1" applyProtection="1">
      <alignment horizontal="center" vertical="center" shrinkToFit="1"/>
      <protection locked="0"/>
    </xf>
    <xf numFmtId="49" fontId="8" fillId="5" borderId="11" xfId="0" applyNumberFormat="1" applyFont="1" applyFill="1" applyBorder="1" applyAlignment="1" applyProtection="1">
      <alignment horizontal="center" vertical="center" shrinkToFit="1"/>
      <protection locked="0"/>
    </xf>
    <xf numFmtId="49" fontId="8" fillId="5" borderId="30" xfId="0" applyNumberFormat="1" applyFont="1" applyFill="1" applyBorder="1" applyAlignment="1" applyProtection="1">
      <alignment horizontal="center" vertical="center" shrinkToFit="1"/>
      <protection locked="0"/>
    </xf>
    <xf numFmtId="0" fontId="8" fillId="2" borderId="27" xfId="0" applyFont="1" applyFill="1" applyBorder="1" applyAlignment="1" applyProtection="1">
      <alignment horizontal="center" vertical="center" shrinkToFit="1"/>
    </xf>
    <xf numFmtId="0" fontId="2" fillId="2" borderId="29" xfId="0" applyFont="1" applyFill="1" applyBorder="1" applyAlignment="1" applyProtection="1">
      <alignment horizontal="center" vertical="center" wrapText="1" shrinkToFit="1"/>
    </xf>
    <xf numFmtId="0" fontId="2" fillId="2" borderId="12" xfId="0" applyFont="1" applyFill="1" applyBorder="1" applyAlignment="1" applyProtection="1">
      <alignment horizontal="center" vertical="center" shrinkToFit="1"/>
    </xf>
    <xf numFmtId="0" fontId="8" fillId="2" borderId="29" xfId="0" applyFont="1" applyFill="1" applyBorder="1" applyAlignment="1" applyProtection="1">
      <alignment horizontal="center" vertical="center" wrapText="1" shrinkToFit="1"/>
    </xf>
    <xf numFmtId="0" fontId="8" fillId="2" borderId="12" xfId="0" applyFont="1" applyFill="1" applyBorder="1" applyAlignment="1" applyProtection="1">
      <alignment horizontal="center" vertical="center" shrinkToFit="1"/>
    </xf>
    <xf numFmtId="0" fontId="6" fillId="2" borderId="0" xfId="0" applyFont="1" applyFill="1" applyAlignment="1" applyProtection="1">
      <alignment vertical="center" shrinkToFit="1"/>
    </xf>
    <xf numFmtId="0" fontId="6" fillId="2" borderId="0" xfId="0" applyFont="1" applyFill="1" applyBorder="1" applyAlignment="1" applyProtection="1">
      <alignment horizontal="left" vertical="center" shrinkToFit="1"/>
    </xf>
    <xf numFmtId="0" fontId="6" fillId="2" borderId="0" xfId="0" applyFont="1" applyFill="1" applyBorder="1" applyAlignment="1" applyProtection="1">
      <alignment vertical="center" shrinkToFit="1"/>
    </xf>
    <xf numFmtId="0" fontId="8" fillId="2" borderId="0" xfId="0" applyFont="1" applyFill="1" applyAlignment="1" applyProtection="1">
      <alignment horizontal="center" vertical="center" shrinkToFit="1"/>
    </xf>
    <xf numFmtId="0" fontId="6" fillId="2" borderId="0" xfId="0" applyFont="1" applyFill="1" applyAlignment="1" applyProtection="1">
      <alignment vertical="center" wrapText="1" shrinkToFit="1"/>
    </xf>
    <xf numFmtId="0" fontId="6" fillId="2" borderId="1" xfId="0" applyFont="1" applyFill="1" applyBorder="1" applyAlignment="1" applyProtection="1">
      <alignment horizontal="left" shrinkToFit="1"/>
    </xf>
    <xf numFmtId="0" fontId="6" fillId="2" borderId="1" xfId="0" applyFont="1" applyFill="1" applyBorder="1" applyAlignment="1" applyProtection="1">
      <alignment horizontal="right" shrinkToFit="1"/>
    </xf>
    <xf numFmtId="0" fontId="6" fillId="2" borderId="1" xfId="0" applyFont="1" applyFill="1" applyBorder="1" applyAlignment="1" applyProtection="1">
      <alignment horizontal="center" shrinkToFit="1"/>
    </xf>
  </cellXfs>
  <cellStyles count="1">
    <cellStyle name="標準" xfId="0" builtinId="0"/>
  </cellStyles>
  <dxfs count="20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5"/>
  <sheetViews>
    <sheetView tabSelected="1" zoomScaleNormal="100" zoomScaleSheetLayoutView="85" workbookViewId="0">
      <selection activeCell="C4" sqref="C4:M4"/>
    </sheetView>
  </sheetViews>
  <sheetFormatPr defaultRowHeight="18.75"/>
  <cols>
    <col min="1" max="1" width="14.25" style="3" customWidth="1"/>
    <col min="2" max="2" width="18" style="3" customWidth="1"/>
    <col min="3" max="13" width="9.625" style="3" customWidth="1"/>
    <col min="14" max="16384" width="9" style="3"/>
  </cols>
  <sheetData>
    <row r="1" spans="1:13" s="1" customFormat="1" ht="39.75">
      <c r="A1" s="65" t="s">
        <v>0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</row>
    <row r="2" spans="1:13" s="1" customFormat="1" ht="35.1" customHeight="1">
      <c r="A2" s="87" t="s">
        <v>1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</row>
    <row r="3" spans="1:13" ht="15" customHeight="1" thickBo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3" ht="50.1" customHeight="1" thickTop="1">
      <c r="A4" s="75" t="s">
        <v>2</v>
      </c>
      <c r="B4" s="76"/>
      <c r="C4" s="66"/>
      <c r="D4" s="67"/>
      <c r="E4" s="67"/>
      <c r="F4" s="67"/>
      <c r="G4" s="67"/>
      <c r="H4" s="67"/>
      <c r="I4" s="67"/>
      <c r="J4" s="67"/>
      <c r="K4" s="67"/>
      <c r="L4" s="67"/>
      <c r="M4" s="68"/>
    </row>
    <row r="5" spans="1:13" ht="30" customHeight="1">
      <c r="A5" s="77" t="s">
        <v>3</v>
      </c>
      <c r="B5" s="78"/>
      <c r="C5" s="69"/>
      <c r="D5" s="70"/>
      <c r="E5" s="70"/>
      <c r="F5" s="70"/>
      <c r="G5" s="70"/>
      <c r="H5" s="70"/>
      <c r="I5" s="70"/>
      <c r="J5" s="70"/>
      <c r="K5" s="70"/>
      <c r="L5" s="70"/>
      <c r="M5" s="71"/>
    </row>
    <row r="6" spans="1:13" ht="50.1" customHeight="1">
      <c r="A6" s="79" t="s">
        <v>4</v>
      </c>
      <c r="B6" s="80"/>
      <c r="C6" s="72"/>
      <c r="D6" s="73"/>
      <c r="E6" s="73"/>
      <c r="F6" s="73"/>
      <c r="G6" s="73"/>
      <c r="H6" s="73"/>
      <c r="I6" s="73"/>
      <c r="J6" s="73"/>
      <c r="K6" s="73"/>
      <c r="L6" s="73"/>
      <c r="M6" s="74"/>
    </row>
    <row r="7" spans="1:13" ht="30" customHeight="1">
      <c r="A7" s="77" t="s">
        <v>3</v>
      </c>
      <c r="B7" s="78"/>
      <c r="C7" s="69"/>
      <c r="D7" s="70"/>
      <c r="E7" s="70"/>
      <c r="F7" s="70"/>
      <c r="G7" s="70"/>
      <c r="H7" s="70"/>
      <c r="I7" s="70"/>
      <c r="J7" s="70"/>
      <c r="K7" s="70"/>
      <c r="L7" s="70"/>
      <c r="M7" s="71"/>
    </row>
    <row r="8" spans="1:13" ht="50.1" customHeight="1">
      <c r="A8" s="103" t="s">
        <v>5</v>
      </c>
      <c r="B8" s="80"/>
      <c r="C8" s="72"/>
      <c r="D8" s="73"/>
      <c r="E8" s="73"/>
      <c r="F8" s="73"/>
      <c r="G8" s="73"/>
      <c r="H8" s="73"/>
      <c r="I8" s="73"/>
      <c r="J8" s="73"/>
      <c r="K8" s="73"/>
      <c r="L8" s="73"/>
      <c r="M8" s="74"/>
    </row>
    <row r="9" spans="1:13" ht="50.1" customHeight="1">
      <c r="A9" s="104" t="s">
        <v>6</v>
      </c>
      <c r="B9" s="105"/>
      <c r="C9" s="100"/>
      <c r="D9" s="101"/>
      <c r="E9" s="101"/>
      <c r="F9" s="101"/>
      <c r="G9" s="101"/>
      <c r="H9" s="101"/>
      <c r="I9" s="101"/>
      <c r="J9" s="101"/>
      <c r="K9" s="101"/>
      <c r="L9" s="101"/>
      <c r="M9" s="102"/>
    </row>
    <row r="10" spans="1:13" ht="50.1" customHeight="1">
      <c r="A10" s="106" t="s">
        <v>7</v>
      </c>
      <c r="B10" s="107"/>
      <c r="C10" s="18" t="s">
        <v>8</v>
      </c>
      <c r="D10" s="88"/>
      <c r="E10" s="88"/>
      <c r="F10" s="88"/>
      <c r="G10" s="88"/>
      <c r="H10" s="88"/>
      <c r="I10" s="88"/>
      <c r="J10" s="88"/>
      <c r="K10" s="88"/>
      <c r="L10" s="88"/>
      <c r="M10" s="89"/>
    </row>
    <row r="11" spans="1:13" ht="50.1" customHeight="1">
      <c r="A11" s="93" t="s">
        <v>9</v>
      </c>
      <c r="B11" s="94"/>
      <c r="C11" s="90"/>
      <c r="D11" s="91"/>
      <c r="E11" s="91"/>
      <c r="F11" s="91"/>
      <c r="G11" s="91"/>
      <c r="H11" s="91"/>
      <c r="I11" s="91"/>
      <c r="J11" s="91"/>
      <c r="K11" s="91"/>
      <c r="L11" s="91"/>
      <c r="M11" s="92"/>
    </row>
    <row r="12" spans="1:13" ht="50.1" customHeight="1" thickBot="1">
      <c r="A12" s="96" t="str">
        <f>IF(C6="","",C6)</f>
        <v/>
      </c>
      <c r="B12" s="97"/>
      <c r="C12" s="95" t="s">
        <v>10</v>
      </c>
      <c r="D12" s="95"/>
      <c r="E12" s="95"/>
      <c r="F12" s="95"/>
      <c r="G12" s="95"/>
      <c r="H12" s="95"/>
      <c r="I12" s="95"/>
      <c r="J12" s="41" t="s">
        <v>11</v>
      </c>
      <c r="K12" s="98"/>
      <c r="L12" s="98"/>
      <c r="M12" s="99"/>
    </row>
    <row r="13" spans="1:13" ht="38.25" customHeight="1" thickTop="1" thickBot="1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</row>
    <row r="14" spans="1:13" ht="30" customHeight="1">
      <c r="A14" s="83" t="s">
        <v>12</v>
      </c>
      <c r="B14" s="84"/>
      <c r="C14" s="7" t="s">
        <v>13</v>
      </c>
      <c r="D14" s="8" t="s">
        <v>14</v>
      </c>
      <c r="E14" s="8" t="s">
        <v>15</v>
      </c>
      <c r="F14" s="8" t="s">
        <v>16</v>
      </c>
      <c r="G14" s="9" t="s">
        <v>17</v>
      </c>
      <c r="H14" s="10" t="s">
        <v>18</v>
      </c>
      <c r="I14" s="11" t="s">
        <v>19</v>
      </c>
      <c r="J14" s="11" t="s">
        <v>20</v>
      </c>
      <c r="K14" s="11" t="s">
        <v>21</v>
      </c>
      <c r="L14" s="12" t="s">
        <v>22</v>
      </c>
      <c r="M14" s="6" t="s">
        <v>23</v>
      </c>
    </row>
    <row r="15" spans="1:13" ht="30" customHeight="1">
      <c r="A15" s="85" t="str">
        <f>IF(C6="","",C6)</f>
        <v/>
      </c>
      <c r="B15" s="86"/>
      <c r="C15" s="35">
        <f>COUNTIFS(男子!$B$5:$B$24,C14,男子!$C$5:$C$24,"*",男子!$D$5:$D$24,"*",男子!$G$5:$G$24,"&gt;=0",男子!$J$5:$J$24,"*",男子!$K$5:$K$24,"〇")</f>
        <v>0</v>
      </c>
      <c r="D15" s="36">
        <f>COUNTIFS(男子!$B$5:$B$24,D14,男子!$C$5:$C$24,"*",男子!$D$5:$D$24,"*",男子!$G$5:$G$24,"&gt;=0",男子!$J$5:$J$24,"*",男子!$K$5:$K$24,"〇")</f>
        <v>0</v>
      </c>
      <c r="E15" s="36">
        <f>COUNTIFS(男子!$B$5:$B$24,E14,男子!$C$5:$C$24,"*",男子!$D$5:$D$24,"*",男子!$G$5:$G$24,"&gt;=0",男子!$J$5:$J$24,"*",男子!$K$5:$K$24,"〇")</f>
        <v>0</v>
      </c>
      <c r="F15" s="36">
        <f>COUNTIFS(男子!$B$5:$B$24,F14,男子!$C$5:$C$24,"*",男子!$D$5:$D$24,"*",男子!$G$5:$G$24,"&gt;=0",男子!$J$5:$J$24,"*",男子!$K$5:$K$24,"〇")</f>
        <v>0</v>
      </c>
      <c r="G15" s="37">
        <f>COUNTIFS(男子!$B$5:$B$24,G14,男子!$C$5:$C$24,"*",男子!$D$5:$D$24,"*",男子!$G$5:$G$24,"&gt;=0",男子!$J$5:$J$24,"*",男子!$K$5:$K$24,"〇")</f>
        <v>0</v>
      </c>
      <c r="H15" s="35">
        <f>COUNTIFS(女子!$B$5:$B$24,H14,女子!$C$5:$C$24,"*",女子!$D$5:$D$24,"*",女子!$G$5:$G$24,"&gt;=0",女子!$J$5:$J$24,"*",女子!$K$5:$K$24,"〇")</f>
        <v>0</v>
      </c>
      <c r="I15" s="36">
        <f>COUNTIFS(女子!$B$5:$B$24,I14,女子!$C$5:$C$24,"*",女子!$D$5:$D$24,"*",女子!$G$5:$G$24,"&gt;=0",女子!$J$5:$J$24,"*",女子!$K$5:$K$24,"〇")</f>
        <v>0</v>
      </c>
      <c r="J15" s="36">
        <f>COUNTIFS(女子!$B$5:$B$24,J14,女子!$C$5:$C$24,"*",女子!$D$5:$D$24,"*",女子!$G$5:$G$24,"&gt;=0",女子!$J$5:$J$24,"*",女子!$K$5:$K$24,"〇")</f>
        <v>0</v>
      </c>
      <c r="K15" s="36">
        <f>COUNTIFS(女子!$B$5:$B$24,K14,女子!$C$5:$C$24,"*",女子!$D$5:$D$24,"*",女子!$G$5:$G$24,"&gt;=0",女子!$J$5:$J$24,"*",女子!$K$5:$K$24,"〇")</f>
        <v>0</v>
      </c>
      <c r="L15" s="37">
        <f>COUNTIFS(女子!$B$5:$B$24,L14,女子!$C$5:$C$24,"*",女子!$D$5:$D$24,"*",女子!$G$5:$G$24,"&gt;=0",女子!$J$5:$J$24,"*",女子!$K$5:$K$24,"〇")</f>
        <v>0</v>
      </c>
      <c r="M15" s="38">
        <f>SUM(C15:L15)</f>
        <v>0</v>
      </c>
    </row>
    <row r="16" spans="1:13" ht="30" customHeight="1" thickBot="1">
      <c r="A16" s="81" t="s">
        <v>24</v>
      </c>
      <c r="B16" s="82"/>
      <c r="C16" s="42">
        <f>COUNTIFS(男子!$B$5:$B$24,C14,男子!$I$5:$I$24,"*")</f>
        <v>0</v>
      </c>
      <c r="D16" s="39">
        <f>COUNTIFS(男子!$B$5:$B$24,D14,男子!$I$5:$I$24,"*")</f>
        <v>0</v>
      </c>
      <c r="E16" s="39">
        <f>COUNTIFS(男子!$B$5:$B$24,E14,男子!$I$5:$I$24,"*")</f>
        <v>0</v>
      </c>
      <c r="F16" s="39">
        <f>COUNTIFS(男子!$B$5:$B$24,F14,男子!$I$5:$I$24,"*")</f>
        <v>0</v>
      </c>
      <c r="G16" s="40">
        <f>COUNTIFS(男子!$B$5:$B$24,G14,男子!$I$5:$I$24,"*")</f>
        <v>0</v>
      </c>
      <c r="H16" s="42">
        <f>COUNTIFS(女子!$B$5:$B$24,H14,女子!$I$5:$I$24,"*")</f>
        <v>0</v>
      </c>
      <c r="I16" s="39">
        <f>COUNTIFS(女子!$B$5:$B$24,I14,女子!$I$5:$I$24,"*")</f>
        <v>0</v>
      </c>
      <c r="J16" s="39">
        <f>COUNTIFS(女子!$B$5:$B$24,J14,女子!$I$5:$I$24,"*")</f>
        <v>0</v>
      </c>
      <c r="K16" s="39">
        <f>COUNTIFS(女子!$B$5:$B$24,K14,女子!$I$5:$I$24,"*")</f>
        <v>0</v>
      </c>
      <c r="L16" s="40">
        <f>COUNTIFS(女子!$B$5:$B$24,L14,女子!$I$5:$I$24,"*")</f>
        <v>0</v>
      </c>
      <c r="M16" s="43">
        <f>SUM(C16:L16)</f>
        <v>0</v>
      </c>
    </row>
    <row r="17" spans="1:13" ht="45.75" customHeight="1">
      <c r="A17" s="4"/>
      <c r="B17" s="4"/>
      <c r="C17" s="63" t="s">
        <v>25</v>
      </c>
      <c r="D17" s="64"/>
      <c r="E17" s="64"/>
      <c r="F17" s="64"/>
      <c r="G17" s="64"/>
      <c r="H17" s="64"/>
      <c r="I17" s="64"/>
      <c r="J17" s="64"/>
      <c r="K17" s="64"/>
      <c r="L17" s="64"/>
      <c r="M17" s="64"/>
    </row>
    <row r="18" spans="1:13" ht="30" customHeight="1" thickBot="1">
      <c r="A18" s="5" t="s">
        <v>26</v>
      </c>
      <c r="B18" s="19">
        <f>(C15+H15)*2000+(D15+E15+F15+G15+I15+J15+K15+L15)*3000</f>
        <v>0</v>
      </c>
      <c r="C18" s="60" t="str">
        <f ca="1">IF((M15-M16-(C15+H15))&gt;IF(C4="石川県",8,10),"　[エラー] 最大人数を超えています。参加人数を上記の人数以内に調整してください。",IF(COUNTA(男子!$C$5:'男子'!$C$24)&lt;&gt;COUNTA(男子!$B$5:'男子'!$B$24),"　[エラー] 男子の「氏名」に誤りがあります。赤色の部分を確認してください。",IF(COUNTA(男子!$D$5:'男子'!$D$24)&lt;&gt;COUNTA(男子!$B$5:'男子'!$B$24),"　[エラー] 男子の「ふりかな」に誤りがあります。赤色の部分を確認してください。",IF(COUNTA(男子!$G$5:'男子'!$G$24)&lt;&gt;COUNTA(男子!$B$5:'男子'!$B$24),"　[エラー] 男子の「学年」に誤りがあります。赤色の部分を確認してください。",IF(COUNTA(男子!$J$5:'男子'!$J$24)&lt;&gt;COUNTA(男子!$B$5:'男子'!$B$24),"　[エラー] 男子の「ランク」に誤りがあります。赤色の部分を確認してください。",IF(COUNTA(男子!$K$5:'男子'!$K$24)&lt;&gt;COUNTA(男子!$B$5:'男子'!$B$24),"　[エラー] 男子の「保護者の同意」に誤りがあります。赤色の部分を確認してください。",IF(COUNTA(女子!$C$5:'女子'!$C$24)&lt;&gt;COUNTA(女子!$B$5:'女子'!$B$24),"　[エラー] 女子の「氏名」に誤りがあります。赤色の部分を確認してください。",IF(COUNTA(女子!$D$5:'女子'!$D$24)&lt;&gt;COUNTA(女子!$B$5:'女子'!$B$24),"　[エラー] 女子の「ふりかな」に誤りがあります。赤色の部分を確認してください。",IF(COUNTA(女子!$G$5:'女子'!$G$24)&lt;&gt;COUNTA(女子!$B$5:'女子'!$B$24),"　[エラー] 女子の「学年」に誤りがあります。赤色の部分を確認してください。",IF(COUNTA(女子!$J$5:'女子'!$J$24)&lt;&gt;COUNTA(女子!$B$5:'女子'!$B$24),"　[エラー] 女子の「ランク」に誤りがあります。赤色の部分を確認してください。",IF(COUNTA(女子!$K$5:'女子'!$K$24)&lt;&gt;COUNTA(女子!$B$5:'女子'!$B$24),"　[エラー] 女子の「保護者の同意」に誤りがあります。赤色の部分を確認してください。","")))))))))))</f>
        <v/>
      </c>
      <c r="D18" s="4"/>
      <c r="E18" s="4"/>
      <c r="F18" s="4"/>
      <c r="G18" s="4"/>
      <c r="H18" s="4"/>
      <c r="I18" s="4"/>
      <c r="J18" s="4"/>
      <c r="K18" s="4"/>
      <c r="L18" s="4"/>
      <c r="M18" s="4"/>
    </row>
    <row r="19" spans="1:13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</row>
    <row r="29" spans="1:13">
      <c r="B29" s="51" t="s">
        <v>27</v>
      </c>
    </row>
    <row r="30" spans="1:13">
      <c r="B30" s="51" t="s">
        <v>28</v>
      </c>
    </row>
    <row r="31" spans="1:13">
      <c r="B31" s="51" t="s">
        <v>29</v>
      </c>
    </row>
    <row r="32" spans="1:13">
      <c r="B32" s="51" t="s">
        <v>30</v>
      </c>
    </row>
    <row r="33" spans="2:2">
      <c r="B33" s="51" t="s">
        <v>31</v>
      </c>
    </row>
    <row r="34" spans="2:2">
      <c r="B34" s="51" t="s">
        <v>32</v>
      </c>
    </row>
    <row r="35" spans="2:2">
      <c r="B35" s="51" t="s">
        <v>33</v>
      </c>
    </row>
    <row r="36" spans="2:2">
      <c r="B36" s="51" t="s">
        <v>34</v>
      </c>
    </row>
    <row r="37" spans="2:2">
      <c r="B37" s="51" t="s">
        <v>35</v>
      </c>
    </row>
    <row r="38" spans="2:2">
      <c r="B38" s="51" t="s">
        <v>36</v>
      </c>
    </row>
    <row r="39" spans="2:2">
      <c r="B39" s="51" t="s">
        <v>37</v>
      </c>
    </row>
    <row r="40" spans="2:2">
      <c r="B40" s="51" t="s">
        <v>38</v>
      </c>
    </row>
    <row r="41" spans="2:2">
      <c r="B41" s="51" t="s">
        <v>39</v>
      </c>
    </row>
    <row r="42" spans="2:2">
      <c r="B42" s="51" t="s">
        <v>40</v>
      </c>
    </row>
    <row r="43" spans="2:2">
      <c r="B43" s="51" t="s">
        <v>41</v>
      </c>
    </row>
    <row r="44" spans="2:2">
      <c r="B44" s="51" t="s">
        <v>42</v>
      </c>
    </row>
    <row r="45" spans="2:2">
      <c r="B45" s="51" t="s">
        <v>43</v>
      </c>
    </row>
    <row r="46" spans="2:2">
      <c r="B46" s="51" t="s">
        <v>44</v>
      </c>
    </row>
    <row r="47" spans="2:2">
      <c r="B47" s="51" t="s">
        <v>45</v>
      </c>
    </row>
    <row r="48" spans="2:2">
      <c r="B48" s="51" t="s">
        <v>46</v>
      </c>
    </row>
    <row r="49" spans="2:2">
      <c r="B49" s="51" t="s">
        <v>47</v>
      </c>
    </row>
    <row r="50" spans="2:2">
      <c r="B50" s="51" t="s">
        <v>48</v>
      </c>
    </row>
    <row r="51" spans="2:2">
      <c r="B51" s="51" t="s">
        <v>49</v>
      </c>
    </row>
    <row r="52" spans="2:2">
      <c r="B52" s="51" t="s">
        <v>50</v>
      </c>
    </row>
    <row r="53" spans="2:2">
      <c r="B53" s="51" t="s">
        <v>51</v>
      </c>
    </row>
    <row r="54" spans="2:2">
      <c r="B54" s="51" t="s">
        <v>52</v>
      </c>
    </row>
    <row r="55" spans="2:2">
      <c r="B55" s="51" t="s">
        <v>53</v>
      </c>
    </row>
    <row r="56" spans="2:2">
      <c r="B56" s="51" t="s">
        <v>54</v>
      </c>
    </row>
    <row r="57" spans="2:2">
      <c r="B57" s="51" t="s">
        <v>55</v>
      </c>
    </row>
    <row r="58" spans="2:2">
      <c r="B58" s="51" t="s">
        <v>56</v>
      </c>
    </row>
    <row r="59" spans="2:2">
      <c r="B59" s="51" t="s">
        <v>57</v>
      </c>
    </row>
    <row r="60" spans="2:2">
      <c r="B60" s="51" t="s">
        <v>58</v>
      </c>
    </row>
    <row r="61" spans="2:2">
      <c r="B61" s="51" t="s">
        <v>59</v>
      </c>
    </row>
    <row r="62" spans="2:2">
      <c r="B62" s="51" t="s">
        <v>60</v>
      </c>
    </row>
    <row r="63" spans="2:2">
      <c r="B63" s="51" t="s">
        <v>61</v>
      </c>
    </row>
    <row r="64" spans="2:2">
      <c r="B64" s="51" t="s">
        <v>62</v>
      </c>
    </row>
    <row r="65" spans="2:2">
      <c r="B65" s="51" t="s">
        <v>63</v>
      </c>
    </row>
    <row r="66" spans="2:2">
      <c r="B66" s="51" t="s">
        <v>64</v>
      </c>
    </row>
    <row r="67" spans="2:2">
      <c r="B67" s="51" t="s">
        <v>65</v>
      </c>
    </row>
    <row r="68" spans="2:2">
      <c r="B68" s="51" t="s">
        <v>66</v>
      </c>
    </row>
    <row r="69" spans="2:2">
      <c r="B69" s="51" t="s">
        <v>67</v>
      </c>
    </row>
    <row r="70" spans="2:2">
      <c r="B70" s="51" t="s">
        <v>68</v>
      </c>
    </row>
    <row r="71" spans="2:2">
      <c r="B71" s="51" t="s">
        <v>69</v>
      </c>
    </row>
    <row r="72" spans="2:2">
      <c r="B72" s="51" t="s">
        <v>70</v>
      </c>
    </row>
    <row r="73" spans="2:2">
      <c r="B73" s="51" t="s">
        <v>71</v>
      </c>
    </row>
    <row r="74" spans="2:2">
      <c r="B74" s="51" t="s">
        <v>72</v>
      </c>
    </row>
    <row r="75" spans="2:2">
      <c r="B75" s="51" t="s">
        <v>73</v>
      </c>
    </row>
  </sheetData>
  <sheetProtection algorithmName="SHA-512" hashValue="ckRd/TF8NukGx7YylQwCJJr9F8VwaQSfQobeqjxOrtUkG2hUyhHeSBTYBjTNnVrFIOaKGN8w6XK9xjf92E1YOA==" saltValue="WD8DFIQYzdJECeNhHqCZLg==" spinCount="100000" sheet="1" objects="1" scenarios="1"/>
  <mergeCells count="25">
    <mergeCell ref="A11:B11"/>
    <mergeCell ref="C12:I12"/>
    <mergeCell ref="A12:B12"/>
    <mergeCell ref="K12:M12"/>
    <mergeCell ref="C8:M8"/>
    <mergeCell ref="C9:M9"/>
    <mergeCell ref="A8:B8"/>
    <mergeCell ref="A9:B9"/>
    <mergeCell ref="A10:B10"/>
    <mergeCell ref="C17:M17"/>
    <mergeCell ref="A1:M1"/>
    <mergeCell ref="C4:M4"/>
    <mergeCell ref="C5:M5"/>
    <mergeCell ref="C6:M6"/>
    <mergeCell ref="C7:M7"/>
    <mergeCell ref="A4:B4"/>
    <mergeCell ref="A5:B5"/>
    <mergeCell ref="A6:B6"/>
    <mergeCell ref="A7:B7"/>
    <mergeCell ref="A16:B16"/>
    <mergeCell ref="A14:B14"/>
    <mergeCell ref="A15:B15"/>
    <mergeCell ref="A2:M2"/>
    <mergeCell ref="D10:M10"/>
    <mergeCell ref="C11:M11"/>
  </mergeCells>
  <phoneticPr fontId="1"/>
  <dataValidations count="2">
    <dataValidation type="list" allowBlank="1" showInputMessage="1" showErrorMessage="1" sqref="C4:M4" xr:uid="{00000000-0002-0000-0000-000000000000}">
      <formula1>$B$29:$B$75</formula1>
    </dataValidation>
    <dataValidation type="textLength" operator="lessThanOrEqual" allowBlank="1" showInputMessage="1" showErrorMessage="1" error="8文字を超えました。_x000a_チーム名を8文字以内で入力しなおしてください。" prompt="8文字以内で入力してください" sqref="C6:M6" xr:uid="{00000000-0002-0000-0000-000001000000}">
      <formula1>8</formula1>
    </dataValidation>
  </dataValidations>
  <printOptions horizontalCentered="1"/>
  <pageMargins left="0.25" right="0.25" top="0.75" bottom="0.75" header="0.3" footer="0.3"/>
  <pageSetup paperSize="9" scale="61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0.39997558519241921"/>
  </sheetPr>
  <dimension ref="A1:K57"/>
  <sheetViews>
    <sheetView zoomScale="85" zoomScaleNormal="85" workbookViewId="0">
      <selection activeCell="B5" sqref="B5"/>
    </sheetView>
  </sheetViews>
  <sheetFormatPr defaultRowHeight="19.5"/>
  <cols>
    <col min="1" max="1" width="4.5" style="17" bestFit="1" customWidth="1"/>
    <col min="2" max="2" width="7.875" style="14" customWidth="1"/>
    <col min="3" max="3" width="19.125" style="14" customWidth="1"/>
    <col min="4" max="4" width="23.625" style="14" customWidth="1"/>
    <col min="5" max="5" width="22.5" style="14" customWidth="1"/>
    <col min="6" max="6" width="15.625" style="14" customWidth="1"/>
    <col min="7" max="7" width="6.625" style="17" customWidth="1"/>
    <col min="8" max="8" width="36.5" style="14" customWidth="1"/>
    <col min="9" max="9" width="12.875" style="17" customWidth="1"/>
    <col min="10" max="10" width="9" style="17" customWidth="1"/>
    <col min="11" max="11" width="10.625" style="17" customWidth="1"/>
    <col min="12" max="16384" width="9" style="14"/>
  </cols>
  <sheetData>
    <row r="1" spans="1:11" s="49" customFormat="1" ht="36.75" customHeight="1">
      <c r="A1" s="111" t="str">
        <f>"　"&amp;合計!A1&amp;"　参加申込書　【男子】"</f>
        <v>　第１４回　金沢ジュニアオープンバドミントン大会　参加申込書　【男子】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</row>
    <row r="2" spans="1:11" ht="24.95" customHeight="1" thickBot="1">
      <c r="A2" s="13"/>
      <c r="B2" s="13"/>
      <c r="C2" s="113" t="str">
        <f>"チーム名："&amp;合計!C6</f>
        <v>チーム名：</v>
      </c>
      <c r="D2" s="113"/>
      <c r="E2" s="115" t="str">
        <f>"代表者名："&amp;合計!C8</f>
        <v>代表者名：</v>
      </c>
      <c r="F2" s="115"/>
      <c r="G2" s="114" t="str">
        <f>"連絡先："&amp;合計!C9</f>
        <v>連絡先：</v>
      </c>
      <c r="H2" s="114"/>
      <c r="I2" s="15"/>
      <c r="J2" s="15"/>
      <c r="K2" s="15"/>
    </row>
    <row r="3" spans="1:11" ht="24.75" customHeight="1" thickBot="1">
      <c r="A3" s="15"/>
      <c r="B3" s="16"/>
      <c r="C3" s="16"/>
      <c r="D3" s="16"/>
      <c r="E3" s="16"/>
      <c r="F3" s="16"/>
      <c r="G3" s="15"/>
      <c r="H3" s="16"/>
      <c r="I3" s="15"/>
      <c r="J3" s="15"/>
      <c r="K3" s="15"/>
    </row>
    <row r="4" spans="1:11" s="17" customFormat="1" ht="24.95" customHeight="1">
      <c r="A4" s="22"/>
      <c r="B4" s="23" t="s">
        <v>74</v>
      </c>
      <c r="C4" s="23" t="s">
        <v>75</v>
      </c>
      <c r="D4" s="23" t="s">
        <v>76</v>
      </c>
      <c r="E4" s="23" t="s">
        <v>12</v>
      </c>
      <c r="F4" s="23" t="s">
        <v>2</v>
      </c>
      <c r="G4" s="23" t="s">
        <v>77</v>
      </c>
      <c r="H4" s="24" t="s">
        <v>78</v>
      </c>
      <c r="I4" s="25" t="s">
        <v>79</v>
      </c>
      <c r="J4" s="25" t="s">
        <v>80</v>
      </c>
      <c r="K4" s="26" t="s">
        <v>81</v>
      </c>
    </row>
    <row r="5" spans="1:11" ht="24.95" customHeight="1">
      <c r="A5" s="27">
        <v>1</v>
      </c>
      <c r="B5" s="28"/>
      <c r="C5" s="28"/>
      <c r="D5" s="28"/>
      <c r="E5" s="29" t="str">
        <f>IF(B5="","",IF(合計!$C$6="","",合計!$C$6))</f>
        <v/>
      </c>
      <c r="F5" s="29" t="str">
        <f>IF(B5="","",IF(合計!$C$4="","",合計!$C$4))</f>
        <v/>
      </c>
      <c r="G5" s="28"/>
      <c r="H5" s="30"/>
      <c r="I5" s="45"/>
      <c r="J5" s="45"/>
      <c r="K5" s="46"/>
    </row>
    <row r="6" spans="1:11" ht="24.95" customHeight="1">
      <c r="A6" s="27">
        <v>2</v>
      </c>
      <c r="B6" s="28"/>
      <c r="C6" s="28"/>
      <c r="D6" s="28"/>
      <c r="E6" s="29" t="str">
        <f>IF(B6="","",IF(合計!$C$6="","",合計!$C$6))</f>
        <v/>
      </c>
      <c r="F6" s="29" t="str">
        <f>IF(B6="","",IF(合計!$C$4="","",合計!$C$4))</f>
        <v/>
      </c>
      <c r="G6" s="28"/>
      <c r="H6" s="30"/>
      <c r="I6" s="45"/>
      <c r="J6" s="45"/>
      <c r="K6" s="46"/>
    </row>
    <row r="7" spans="1:11" ht="24.95" customHeight="1">
      <c r="A7" s="27">
        <v>3</v>
      </c>
      <c r="B7" s="28"/>
      <c r="C7" s="28"/>
      <c r="D7" s="28"/>
      <c r="E7" s="29" t="str">
        <f>IF(B7="","",IF(合計!$C$6="","",合計!$C$6))</f>
        <v/>
      </c>
      <c r="F7" s="29" t="str">
        <f>IF(B7="","",IF(合計!$C$4="","",合計!$C$4))</f>
        <v/>
      </c>
      <c r="G7" s="28"/>
      <c r="H7" s="30"/>
      <c r="I7" s="45"/>
      <c r="J7" s="45"/>
      <c r="K7" s="46"/>
    </row>
    <row r="8" spans="1:11" ht="24.95" customHeight="1">
      <c r="A8" s="27">
        <v>4</v>
      </c>
      <c r="B8" s="28"/>
      <c r="C8" s="28"/>
      <c r="D8" s="28"/>
      <c r="E8" s="29" t="str">
        <f>IF(B8="","",IF(合計!$C$6="","",合計!$C$6))</f>
        <v/>
      </c>
      <c r="F8" s="29" t="str">
        <f>IF(B8="","",IF(合計!$C$4="","",合計!$C$4))</f>
        <v/>
      </c>
      <c r="G8" s="28"/>
      <c r="H8" s="30"/>
      <c r="I8" s="45"/>
      <c r="J8" s="45"/>
      <c r="K8" s="46"/>
    </row>
    <row r="9" spans="1:11" ht="24.95" customHeight="1">
      <c r="A9" s="27">
        <v>5</v>
      </c>
      <c r="B9" s="28"/>
      <c r="C9" s="28"/>
      <c r="D9" s="28"/>
      <c r="E9" s="29" t="str">
        <f>IF(B9="","",IF(合計!$C$6="","",合計!$C$6))</f>
        <v/>
      </c>
      <c r="F9" s="29" t="str">
        <f>IF(B9="","",IF(合計!$C$4="","",合計!$C$4))</f>
        <v/>
      </c>
      <c r="G9" s="28"/>
      <c r="H9" s="30"/>
      <c r="I9" s="45"/>
      <c r="J9" s="45"/>
      <c r="K9" s="46"/>
    </row>
    <row r="10" spans="1:11" ht="24.95" customHeight="1">
      <c r="A10" s="27">
        <v>6</v>
      </c>
      <c r="B10" s="28"/>
      <c r="C10" s="28"/>
      <c r="D10" s="28"/>
      <c r="E10" s="29" t="str">
        <f>IF(B10="","",IF(合計!$C$6="","",合計!$C$6))</f>
        <v/>
      </c>
      <c r="F10" s="29" t="str">
        <f>IF(B10="","",IF(合計!$C$4="","",合計!$C$4))</f>
        <v/>
      </c>
      <c r="G10" s="28"/>
      <c r="H10" s="30"/>
      <c r="I10" s="45"/>
      <c r="J10" s="45"/>
      <c r="K10" s="46"/>
    </row>
    <row r="11" spans="1:11" ht="24.95" customHeight="1">
      <c r="A11" s="27">
        <v>7</v>
      </c>
      <c r="B11" s="28"/>
      <c r="C11" s="28"/>
      <c r="D11" s="28"/>
      <c r="E11" s="29" t="str">
        <f>IF(B11="","",IF(合計!$C$6="","",合計!$C$6))</f>
        <v/>
      </c>
      <c r="F11" s="29" t="str">
        <f>IF(B11="","",IF(合計!$C$4="","",合計!$C$4))</f>
        <v/>
      </c>
      <c r="G11" s="28"/>
      <c r="H11" s="30"/>
      <c r="I11" s="45"/>
      <c r="J11" s="45"/>
      <c r="K11" s="46"/>
    </row>
    <row r="12" spans="1:11" ht="24.95" customHeight="1">
      <c r="A12" s="27">
        <v>8</v>
      </c>
      <c r="B12" s="28"/>
      <c r="C12" s="28"/>
      <c r="D12" s="28"/>
      <c r="E12" s="29" t="str">
        <f>IF(B12="","",IF(合計!$C$6="","",合計!$C$6))</f>
        <v/>
      </c>
      <c r="F12" s="29" t="str">
        <f>IF(B12="","",IF(合計!$C$4="","",合計!$C$4))</f>
        <v/>
      </c>
      <c r="G12" s="28"/>
      <c r="H12" s="30"/>
      <c r="I12" s="45"/>
      <c r="J12" s="45"/>
      <c r="K12" s="46"/>
    </row>
    <row r="13" spans="1:11" ht="24.95" customHeight="1">
      <c r="A13" s="27">
        <v>9</v>
      </c>
      <c r="B13" s="28"/>
      <c r="C13" s="28"/>
      <c r="D13" s="28"/>
      <c r="E13" s="29" t="str">
        <f>IF(B13="","",IF(合計!$C$6="","",合計!$C$6))</f>
        <v/>
      </c>
      <c r="F13" s="29" t="str">
        <f>IF(B13="","",IF(合計!$C$4="","",合計!$C$4))</f>
        <v/>
      </c>
      <c r="G13" s="28"/>
      <c r="H13" s="30"/>
      <c r="I13" s="45"/>
      <c r="J13" s="45"/>
      <c r="K13" s="46"/>
    </row>
    <row r="14" spans="1:11" ht="24.95" customHeight="1">
      <c r="A14" s="27">
        <v>10</v>
      </c>
      <c r="B14" s="28"/>
      <c r="C14" s="28"/>
      <c r="D14" s="28"/>
      <c r="E14" s="29" t="str">
        <f>IF(B14="","",IF(合計!$C$6="","",合計!$C$6))</f>
        <v/>
      </c>
      <c r="F14" s="29" t="str">
        <f>IF(B14="","",IF(合計!$C$4="","",合計!$C$4))</f>
        <v/>
      </c>
      <c r="G14" s="28"/>
      <c r="H14" s="30"/>
      <c r="I14" s="45"/>
      <c r="J14" s="45"/>
      <c r="K14" s="46"/>
    </row>
    <row r="15" spans="1:11" ht="24.95" customHeight="1">
      <c r="A15" s="27">
        <v>11</v>
      </c>
      <c r="B15" s="28"/>
      <c r="C15" s="28"/>
      <c r="D15" s="28"/>
      <c r="E15" s="29" t="str">
        <f>IF(B15="","",IF(合計!$C$6="","",合計!$C$6))</f>
        <v/>
      </c>
      <c r="F15" s="29" t="str">
        <f>IF(B15="","",IF(合計!$C$4="","",合計!$C$4))</f>
        <v/>
      </c>
      <c r="G15" s="28"/>
      <c r="H15" s="30"/>
      <c r="I15" s="45"/>
      <c r="J15" s="45"/>
      <c r="K15" s="46"/>
    </row>
    <row r="16" spans="1:11" ht="24.95" customHeight="1">
      <c r="A16" s="27">
        <v>12</v>
      </c>
      <c r="B16" s="28"/>
      <c r="C16" s="28"/>
      <c r="D16" s="28"/>
      <c r="E16" s="29" t="str">
        <f>IF(B16="","",IF(合計!$C$6="","",合計!$C$6))</f>
        <v/>
      </c>
      <c r="F16" s="29" t="str">
        <f>IF(B16="","",IF(合計!$C$4="","",合計!$C$4))</f>
        <v/>
      </c>
      <c r="G16" s="28"/>
      <c r="H16" s="30"/>
      <c r="I16" s="45"/>
      <c r="J16" s="45"/>
      <c r="K16" s="46"/>
    </row>
    <row r="17" spans="1:11" ht="24.95" customHeight="1">
      <c r="A17" s="27">
        <v>13</v>
      </c>
      <c r="B17" s="28"/>
      <c r="C17" s="28"/>
      <c r="D17" s="28"/>
      <c r="E17" s="29" t="str">
        <f>IF(B17="","",IF(合計!$C$6="","",合計!$C$6))</f>
        <v/>
      </c>
      <c r="F17" s="29" t="str">
        <f>IF(B17="","",IF(合計!$C$4="","",合計!$C$4))</f>
        <v/>
      </c>
      <c r="G17" s="28"/>
      <c r="H17" s="30"/>
      <c r="I17" s="45"/>
      <c r="J17" s="45"/>
      <c r="K17" s="46"/>
    </row>
    <row r="18" spans="1:11" ht="24.95" customHeight="1">
      <c r="A18" s="27">
        <v>14</v>
      </c>
      <c r="B18" s="28"/>
      <c r="C18" s="28"/>
      <c r="D18" s="28"/>
      <c r="E18" s="29" t="str">
        <f>IF(B18="","",IF(合計!$C$6="","",合計!$C$6))</f>
        <v/>
      </c>
      <c r="F18" s="29" t="str">
        <f>IF(B18="","",IF(合計!$C$4="","",合計!$C$4))</f>
        <v/>
      </c>
      <c r="G18" s="28"/>
      <c r="H18" s="30"/>
      <c r="I18" s="45"/>
      <c r="J18" s="45"/>
      <c r="K18" s="46"/>
    </row>
    <row r="19" spans="1:11" ht="24.95" customHeight="1">
      <c r="A19" s="27">
        <v>15</v>
      </c>
      <c r="B19" s="28"/>
      <c r="C19" s="28"/>
      <c r="D19" s="28"/>
      <c r="E19" s="29" t="str">
        <f>IF(B19="","",IF(合計!$C$6="","",合計!$C$6))</f>
        <v/>
      </c>
      <c r="F19" s="29" t="str">
        <f>IF(B19="","",IF(合計!$C$4="","",合計!$C$4))</f>
        <v/>
      </c>
      <c r="G19" s="28"/>
      <c r="H19" s="30"/>
      <c r="I19" s="45"/>
      <c r="J19" s="45"/>
      <c r="K19" s="46"/>
    </row>
    <row r="20" spans="1:11" ht="24.95" customHeight="1">
      <c r="A20" s="27">
        <v>16</v>
      </c>
      <c r="B20" s="28"/>
      <c r="C20" s="28"/>
      <c r="D20" s="28"/>
      <c r="E20" s="29" t="str">
        <f>IF(B20="","",IF(合計!$C$6="","",合計!$C$6))</f>
        <v/>
      </c>
      <c r="F20" s="29" t="str">
        <f>IF(B20="","",IF(合計!$C$4="","",合計!$C$4))</f>
        <v/>
      </c>
      <c r="G20" s="28"/>
      <c r="H20" s="30"/>
      <c r="I20" s="45"/>
      <c r="J20" s="45"/>
      <c r="K20" s="46"/>
    </row>
    <row r="21" spans="1:11" ht="24.95" customHeight="1">
      <c r="A21" s="27">
        <v>17</v>
      </c>
      <c r="B21" s="28"/>
      <c r="C21" s="28"/>
      <c r="D21" s="28"/>
      <c r="E21" s="29" t="str">
        <f>IF(B21="","",IF(合計!$C$6="","",合計!$C$6))</f>
        <v/>
      </c>
      <c r="F21" s="29" t="str">
        <f>IF(B21="","",IF(合計!$C$4="","",合計!$C$4))</f>
        <v/>
      </c>
      <c r="G21" s="28"/>
      <c r="H21" s="30"/>
      <c r="I21" s="45"/>
      <c r="J21" s="45"/>
      <c r="K21" s="46"/>
    </row>
    <row r="22" spans="1:11" ht="24.95" customHeight="1">
      <c r="A22" s="27">
        <v>18</v>
      </c>
      <c r="B22" s="28"/>
      <c r="C22" s="28"/>
      <c r="D22" s="28"/>
      <c r="E22" s="29" t="str">
        <f>IF(B22="","",IF(合計!$C$6="","",合計!$C$6))</f>
        <v/>
      </c>
      <c r="F22" s="29" t="str">
        <f>IF(B22="","",IF(合計!$C$4="","",合計!$C$4))</f>
        <v/>
      </c>
      <c r="G22" s="28"/>
      <c r="H22" s="30"/>
      <c r="I22" s="45"/>
      <c r="J22" s="45"/>
      <c r="K22" s="46"/>
    </row>
    <row r="23" spans="1:11" ht="24.95" customHeight="1">
      <c r="A23" s="27">
        <v>19</v>
      </c>
      <c r="B23" s="28"/>
      <c r="C23" s="28"/>
      <c r="D23" s="28"/>
      <c r="E23" s="29" t="str">
        <f>IF(B23="","",IF(合計!$C$6="","",合計!$C$6))</f>
        <v/>
      </c>
      <c r="F23" s="29" t="str">
        <f>IF(B23="","",IF(合計!$C$4="","",合計!$C$4))</f>
        <v/>
      </c>
      <c r="G23" s="28"/>
      <c r="H23" s="30"/>
      <c r="I23" s="45"/>
      <c r="J23" s="45"/>
      <c r="K23" s="46"/>
    </row>
    <row r="24" spans="1:11" ht="24.95" customHeight="1" thickBot="1">
      <c r="A24" s="31">
        <v>20</v>
      </c>
      <c r="B24" s="32"/>
      <c r="C24" s="32"/>
      <c r="D24" s="32"/>
      <c r="E24" s="33" t="str">
        <f>IF(B24="","",IF(合計!$C$6="","",合計!$C$6))</f>
        <v/>
      </c>
      <c r="F24" s="33" t="str">
        <f>IF(B24="","",IF(合計!$C$4="","",合計!$C$4))</f>
        <v/>
      </c>
      <c r="G24" s="32"/>
      <c r="H24" s="34"/>
      <c r="I24" s="47"/>
      <c r="J24" s="47"/>
      <c r="K24" s="48"/>
    </row>
    <row r="25" spans="1:11">
      <c r="A25" s="15"/>
      <c r="B25" s="16"/>
      <c r="C25" s="16"/>
      <c r="D25" s="16"/>
      <c r="E25" s="16"/>
      <c r="F25" s="16"/>
      <c r="G25" s="15"/>
      <c r="H25" s="16"/>
      <c r="I25" s="15"/>
      <c r="J25" s="15"/>
      <c r="K25" s="15"/>
    </row>
    <row r="26" spans="1:11" s="50" customFormat="1" ht="24.95" customHeight="1">
      <c r="A26" s="61"/>
      <c r="B26" s="112" t="s">
        <v>82</v>
      </c>
      <c r="C26" s="108"/>
      <c r="D26" s="108"/>
      <c r="E26" s="108"/>
      <c r="F26" s="108"/>
      <c r="G26" s="108"/>
      <c r="H26" s="108"/>
      <c r="I26" s="108"/>
      <c r="J26" s="108"/>
      <c r="K26" s="108"/>
    </row>
    <row r="27" spans="1:11" s="21" customFormat="1" ht="24.95" customHeight="1">
      <c r="A27" s="44"/>
      <c r="B27" s="108"/>
      <c r="C27" s="108"/>
      <c r="D27" s="108"/>
      <c r="E27" s="108"/>
      <c r="F27" s="108"/>
      <c r="G27" s="108"/>
      <c r="H27" s="108"/>
      <c r="I27" s="108"/>
      <c r="J27" s="108"/>
      <c r="K27" s="108"/>
    </row>
    <row r="28" spans="1:11" s="50" customFormat="1" ht="24.95" customHeight="1">
      <c r="A28" s="61"/>
      <c r="B28" s="108" t="s">
        <v>83</v>
      </c>
      <c r="C28" s="108"/>
      <c r="D28" s="108"/>
      <c r="E28" s="108"/>
      <c r="F28" s="108"/>
      <c r="G28" s="108"/>
      <c r="H28" s="108"/>
      <c r="I28" s="108"/>
      <c r="J28" s="108"/>
      <c r="K28" s="108"/>
    </row>
    <row r="29" spans="1:11" s="20" customFormat="1" ht="24.95" customHeight="1">
      <c r="A29" s="62"/>
      <c r="B29" s="110" t="s">
        <v>84</v>
      </c>
      <c r="C29" s="110"/>
      <c r="D29" s="110"/>
      <c r="E29" s="110"/>
      <c r="F29" s="110"/>
      <c r="G29" s="110"/>
      <c r="H29" s="110"/>
      <c r="I29" s="110"/>
      <c r="J29" s="110"/>
      <c r="K29" s="110"/>
    </row>
    <row r="30" spans="1:11" s="20" customFormat="1" ht="24.95" customHeight="1">
      <c r="A30" s="61"/>
      <c r="B30" s="108" t="s">
        <v>85</v>
      </c>
      <c r="C30" s="108"/>
      <c r="D30" s="108"/>
      <c r="E30" s="108"/>
      <c r="F30" s="108"/>
      <c r="G30" s="108"/>
      <c r="H30" s="108"/>
      <c r="I30" s="108"/>
      <c r="J30" s="108"/>
      <c r="K30" s="61"/>
    </row>
    <row r="31" spans="1:11" s="20" customFormat="1" ht="24.95" customHeight="1">
      <c r="A31" s="62"/>
      <c r="B31" s="110" t="s">
        <v>86</v>
      </c>
      <c r="C31" s="110"/>
      <c r="D31" s="110"/>
      <c r="E31" s="110"/>
      <c r="F31" s="110"/>
      <c r="G31" s="110"/>
      <c r="H31" s="110"/>
      <c r="I31" s="110"/>
      <c r="J31" s="110"/>
      <c r="K31" s="110"/>
    </row>
    <row r="32" spans="1:11" s="20" customFormat="1" ht="24.95" customHeight="1">
      <c r="A32" s="62"/>
      <c r="B32" s="110" t="s">
        <v>87</v>
      </c>
      <c r="C32" s="110"/>
      <c r="D32" s="110"/>
      <c r="E32" s="110"/>
      <c r="F32" s="110"/>
      <c r="G32" s="110"/>
      <c r="H32" s="110"/>
      <c r="I32" s="110"/>
      <c r="J32" s="110"/>
      <c r="K32" s="110"/>
    </row>
    <row r="33" spans="1:11" s="20" customFormat="1" ht="24.95" customHeight="1">
      <c r="A33" s="44"/>
      <c r="B33" s="61"/>
      <c r="C33" s="108" t="s">
        <v>88</v>
      </c>
      <c r="D33" s="108"/>
      <c r="E33" s="108"/>
      <c r="F33" s="61"/>
      <c r="G33" s="61"/>
      <c r="H33" s="61"/>
      <c r="I33" s="61"/>
      <c r="J33" s="61"/>
      <c r="K33" s="61"/>
    </row>
    <row r="34" spans="1:11" s="20" customFormat="1" ht="24.95" customHeight="1">
      <c r="A34" s="44"/>
      <c r="B34" s="61"/>
      <c r="C34" s="108" t="s">
        <v>89</v>
      </c>
      <c r="D34" s="108"/>
      <c r="E34" s="108"/>
      <c r="F34" s="61"/>
      <c r="G34" s="61"/>
      <c r="H34" s="61"/>
      <c r="I34" s="61"/>
      <c r="J34" s="61"/>
      <c r="K34" s="61"/>
    </row>
    <row r="35" spans="1:11" s="20" customFormat="1" ht="24.95" customHeight="1">
      <c r="A35" s="44"/>
      <c r="B35" s="61"/>
      <c r="C35" s="108" t="s">
        <v>90</v>
      </c>
      <c r="D35" s="108"/>
      <c r="E35" s="108"/>
      <c r="F35" s="61"/>
      <c r="G35" s="61"/>
      <c r="H35" s="61"/>
      <c r="I35" s="61"/>
      <c r="J35" s="61"/>
      <c r="K35" s="61"/>
    </row>
    <row r="36" spans="1:11" s="20" customFormat="1" ht="24.95" customHeight="1">
      <c r="A36" s="44"/>
      <c r="B36" s="61"/>
      <c r="C36" s="108" t="s">
        <v>91</v>
      </c>
      <c r="D36" s="108"/>
      <c r="E36" s="108"/>
      <c r="F36" s="61"/>
      <c r="G36" s="61"/>
      <c r="H36" s="61"/>
      <c r="I36" s="61"/>
      <c r="J36" s="61"/>
      <c r="K36" s="61"/>
    </row>
    <row r="37" spans="1:11" s="20" customFormat="1" ht="24.95" customHeight="1">
      <c r="A37" s="44"/>
      <c r="B37" s="61"/>
      <c r="C37" s="108" t="s">
        <v>92</v>
      </c>
      <c r="D37" s="108"/>
      <c r="E37" s="108"/>
      <c r="F37" s="61"/>
      <c r="G37" s="61"/>
      <c r="H37" s="61"/>
      <c r="I37" s="61"/>
      <c r="J37" s="61"/>
      <c r="K37" s="61"/>
    </row>
    <row r="38" spans="1:11" s="20" customFormat="1" ht="24.95" customHeight="1">
      <c r="A38" s="62"/>
      <c r="B38" s="109" t="s">
        <v>93</v>
      </c>
      <c r="C38" s="109"/>
      <c r="D38" s="109"/>
      <c r="E38" s="109"/>
      <c r="F38" s="109"/>
      <c r="G38" s="109"/>
      <c r="H38" s="109"/>
      <c r="I38" s="109"/>
      <c r="J38" s="109"/>
      <c r="K38" s="109"/>
    </row>
    <row r="39" spans="1:11" s="20" customFormat="1" ht="24">
      <c r="A39" s="44"/>
      <c r="B39" s="61"/>
      <c r="C39" s="61"/>
      <c r="D39" s="61"/>
      <c r="E39" s="61"/>
      <c r="F39" s="61"/>
      <c r="G39" s="44"/>
      <c r="H39" s="61"/>
      <c r="I39" s="44"/>
      <c r="J39" s="44"/>
      <c r="K39" s="44"/>
    </row>
    <row r="43" spans="1:11">
      <c r="B43" s="52"/>
      <c r="C43" s="52"/>
      <c r="D43" s="52"/>
      <c r="E43" s="52"/>
      <c r="F43" s="52"/>
    </row>
    <row r="44" spans="1:11">
      <c r="B44" s="52"/>
      <c r="C44" s="52"/>
      <c r="D44" s="52"/>
      <c r="E44" s="52"/>
      <c r="F44" s="52"/>
    </row>
    <row r="45" spans="1:11">
      <c r="B45" s="52"/>
      <c r="C45" s="52"/>
      <c r="D45" s="52"/>
      <c r="E45" s="53"/>
      <c r="F45" s="52"/>
    </row>
    <row r="46" spans="1:11">
      <c r="B46" s="52"/>
      <c r="C46" s="52"/>
      <c r="D46" s="52"/>
      <c r="E46" s="52"/>
      <c r="F46" s="52"/>
    </row>
    <row r="47" spans="1:11">
      <c r="B47" s="52"/>
      <c r="C47" s="52"/>
      <c r="D47" s="52"/>
      <c r="E47" s="52"/>
      <c r="F47" s="52"/>
    </row>
    <row r="48" spans="1:11">
      <c r="B48" s="52"/>
      <c r="C48" s="52"/>
      <c r="D48" s="52"/>
      <c r="E48" s="52"/>
      <c r="F48" s="52"/>
    </row>
    <row r="49" spans="2:7">
      <c r="B49" s="52"/>
      <c r="C49" s="52"/>
      <c r="D49" s="52"/>
      <c r="E49" s="52"/>
      <c r="F49" s="52"/>
    </row>
    <row r="51" spans="2:7">
      <c r="B51" s="52"/>
      <c r="C51" s="55" t="s">
        <v>74</v>
      </c>
      <c r="D51" s="55" t="s">
        <v>94</v>
      </c>
      <c r="E51" s="55" t="s">
        <v>95</v>
      </c>
      <c r="F51" s="55" t="s">
        <v>96</v>
      </c>
      <c r="G51" s="56" t="s">
        <v>97</v>
      </c>
    </row>
    <row r="52" spans="2:7">
      <c r="B52" s="52"/>
      <c r="C52" s="57" t="s">
        <v>13</v>
      </c>
      <c r="D52" s="57">
        <f>COUNTIF($B$5:$B$24,$C52)</f>
        <v>0</v>
      </c>
      <c r="E52" s="57" t="str">
        <f>IF($D52&lt;3,$C52,"")</f>
        <v>1MS</v>
      </c>
      <c r="F52" s="57">
        <f>IF($E52&lt;&gt;"",ROW(),ROWS(F:F))</f>
        <v>52</v>
      </c>
      <c r="G52" s="58" t="str">
        <f ca="1">INDIRECT("E"&amp;SMALL($F$52:$F$57,ROWS($F$52:F52)))&amp;""</f>
        <v>1MS</v>
      </c>
    </row>
    <row r="53" spans="2:7">
      <c r="B53" s="52"/>
      <c r="C53" s="59" t="s">
        <v>98</v>
      </c>
      <c r="D53" s="57"/>
      <c r="E53" s="57"/>
      <c r="F53" s="57">
        <f t="shared" ref="F53:F57" si="0">IF($E53&lt;&gt;"",ROW(),ROWS(F:F))</f>
        <v>1048576</v>
      </c>
      <c r="G53" s="58" t="str">
        <f ca="1">INDIRECT("E"&amp;SMALL($F$52:$F$57,ROWS($F$52:F53)))&amp;""</f>
        <v>3MS</v>
      </c>
    </row>
    <row r="54" spans="2:7">
      <c r="B54" s="52"/>
      <c r="C54" s="57" t="s">
        <v>99</v>
      </c>
      <c r="D54" s="57">
        <f t="shared" ref="D54:D57" si="1">COUNTIF($B$5:$B$24,$C54)</f>
        <v>0</v>
      </c>
      <c r="E54" s="57" t="str">
        <f t="shared" ref="E54:E57" si="2">IF($D54&lt;3,$C54,"")</f>
        <v>3MS</v>
      </c>
      <c r="F54" s="57">
        <f t="shared" si="0"/>
        <v>54</v>
      </c>
      <c r="G54" s="58" t="str">
        <f ca="1">INDIRECT("E"&amp;SMALL($F$52:$F$57,ROWS($F$52:F54)))&amp;""</f>
        <v>4MS</v>
      </c>
    </row>
    <row r="55" spans="2:7">
      <c r="B55" s="52"/>
      <c r="C55" s="57" t="s">
        <v>100</v>
      </c>
      <c r="D55" s="57">
        <f t="shared" si="1"/>
        <v>0</v>
      </c>
      <c r="E55" s="57" t="str">
        <f t="shared" si="2"/>
        <v>4MS</v>
      </c>
      <c r="F55" s="57">
        <f t="shared" si="0"/>
        <v>55</v>
      </c>
      <c r="G55" s="58" t="str">
        <f ca="1">INDIRECT("E"&amp;SMALL($F$52:$F$57,ROWS($F$52:F55)))&amp;""</f>
        <v>5MS</v>
      </c>
    </row>
    <row r="56" spans="2:7">
      <c r="B56" s="52"/>
      <c r="C56" s="57" t="s">
        <v>101</v>
      </c>
      <c r="D56" s="57">
        <f t="shared" si="1"/>
        <v>0</v>
      </c>
      <c r="E56" s="57" t="str">
        <f t="shared" si="2"/>
        <v>5MS</v>
      </c>
      <c r="F56" s="57">
        <f t="shared" si="0"/>
        <v>56</v>
      </c>
      <c r="G56" s="58" t="str">
        <f ca="1">INDIRECT("E"&amp;SMALL($F$52:$F$57,ROWS($F$52:F56)))&amp;""</f>
        <v>6MS</v>
      </c>
    </row>
    <row r="57" spans="2:7">
      <c r="B57" s="52"/>
      <c r="C57" s="57" t="s">
        <v>102</v>
      </c>
      <c r="D57" s="57">
        <f t="shared" si="1"/>
        <v>0</v>
      </c>
      <c r="E57" s="57" t="str">
        <f t="shared" si="2"/>
        <v>6MS</v>
      </c>
      <c r="F57" s="57">
        <f t="shared" si="0"/>
        <v>57</v>
      </c>
      <c r="G57" s="58" t="str">
        <f ca="1">INDIRECT("E"&amp;SMALL($F$52:$F$57,ROWS($F$52:F57)))&amp;""</f>
        <v/>
      </c>
    </row>
  </sheetData>
  <sheetProtection algorithmName="SHA-512" hashValue="SPD/RY1OkwrmhVQGP+BgAKAaqyTO6QR7/tfSi/+iDzcNJuMps2IwrTd/WCZwJmHfMXJXsqyItzNuYt2BSpcVsA==" saltValue="06zhMTr4SqJfmNXKYScnjg==" spinCount="100000" sheet="1" objects="1" scenarios="1"/>
  <mergeCells count="16">
    <mergeCell ref="B28:K28"/>
    <mergeCell ref="B29:K29"/>
    <mergeCell ref="B30:J30"/>
    <mergeCell ref="A1:K1"/>
    <mergeCell ref="B26:K27"/>
    <mergeCell ref="C2:D2"/>
    <mergeCell ref="G2:H2"/>
    <mergeCell ref="E2:F2"/>
    <mergeCell ref="C36:E36"/>
    <mergeCell ref="C37:E37"/>
    <mergeCell ref="B38:K38"/>
    <mergeCell ref="B31:K31"/>
    <mergeCell ref="B32:K32"/>
    <mergeCell ref="C33:E33"/>
    <mergeCell ref="C34:E34"/>
    <mergeCell ref="C35:E35"/>
  </mergeCells>
  <phoneticPr fontId="1"/>
  <conditionalFormatting sqref="J5:J24">
    <cfRule type="expression" dxfId="19" priority="11">
      <formula>AND($B5&lt;&gt;"",$J5="")</formula>
    </cfRule>
    <cfRule type="expression" dxfId="18" priority="8">
      <formula>AND($B5="",$J5&lt;&gt;"")</formula>
    </cfRule>
  </conditionalFormatting>
  <conditionalFormatting sqref="K5:K24">
    <cfRule type="expression" dxfId="17" priority="10">
      <formula>AND($B5&lt;&gt;"",$K5="")</formula>
    </cfRule>
    <cfRule type="expression" dxfId="16" priority="7">
      <formula>AND($B5="",$K5&lt;&gt;"")</formula>
    </cfRule>
  </conditionalFormatting>
  <conditionalFormatting sqref="C5:C24">
    <cfRule type="expression" dxfId="15" priority="6">
      <formula>AND($B5&lt;&gt;"",$C5="")</formula>
    </cfRule>
    <cfRule type="expression" dxfId="14" priority="5">
      <formula>AND($B5="",$C5&lt;&gt;"")</formula>
    </cfRule>
  </conditionalFormatting>
  <conditionalFormatting sqref="D5:D24">
    <cfRule type="expression" dxfId="13" priority="4">
      <formula>AND($B5&lt;&gt;"",$D5="")</formula>
    </cfRule>
    <cfRule type="expression" dxfId="12" priority="3">
      <formula>AND($B5="",$D5&lt;&gt;"")</formula>
    </cfRule>
  </conditionalFormatting>
  <conditionalFormatting sqref="G5:G24">
    <cfRule type="expression" dxfId="11" priority="2">
      <formula>AND($B5&lt;&gt;"",$G5="")</formula>
    </cfRule>
    <cfRule type="expression" dxfId="10" priority="1">
      <formula>AND($B5="",$G5&lt;&gt;"")</formula>
    </cfRule>
  </conditionalFormatting>
  <dataValidations count="5">
    <dataValidation type="list" allowBlank="1" showInputMessage="1" showErrorMessage="1" sqref="G5:G24" xr:uid="{00000000-0002-0000-0100-000000000000}">
      <formula1>"0,1,2,3,4,5,6,"</formula1>
    </dataValidation>
    <dataValidation type="list" allowBlank="1" showInputMessage="1" showErrorMessage="1" sqref="I5:I24" xr:uid="{00000000-0002-0000-0100-000001000000}">
      <formula1>"前年度ベスト4,北國杯ベスト8,松下杯ベスト4,"</formula1>
    </dataValidation>
    <dataValidation type="list" allowBlank="1" showInputMessage="1" showErrorMessage="1" sqref="J5:J24" xr:uid="{00000000-0002-0000-0100-000002000000}">
      <formula1>"A,B,C,D,E,"</formula1>
    </dataValidation>
    <dataValidation type="list" allowBlank="1" showInputMessage="1" showErrorMessage="1" sqref="K5:K24" xr:uid="{00000000-0002-0000-0100-000003000000}">
      <formula1>"〇,"</formula1>
    </dataValidation>
    <dataValidation type="list" allowBlank="1" showInputMessage="1" showErrorMessage="1" prompt="１種目の参加可能人数は最大３名です_x000a_(最大人数を超えた種目は、選択はできません)" sqref="B5:B24" xr:uid="{00000000-0002-0000-0100-000004000000}">
      <formula1>OFFSET($G$52,0,0,COUNTIF($G$52:$G$57,"?*"),1)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5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 tint="0.39997558519241921"/>
  </sheetPr>
  <dimension ref="A1:K57"/>
  <sheetViews>
    <sheetView zoomScale="85" zoomScaleNormal="85" workbookViewId="0">
      <selection activeCell="B5" sqref="B5"/>
    </sheetView>
  </sheetViews>
  <sheetFormatPr defaultRowHeight="19.5"/>
  <cols>
    <col min="1" max="1" width="4.5" style="17" bestFit="1" customWidth="1"/>
    <col min="2" max="2" width="7.875" style="14" customWidth="1"/>
    <col min="3" max="3" width="19.125" style="14" customWidth="1"/>
    <col min="4" max="4" width="23.625" style="14" customWidth="1"/>
    <col min="5" max="5" width="22.5" style="14" customWidth="1"/>
    <col min="6" max="6" width="15.625" style="14" customWidth="1"/>
    <col min="7" max="7" width="6.625" style="17" customWidth="1"/>
    <col min="8" max="8" width="36.5" style="14" customWidth="1"/>
    <col min="9" max="9" width="12.875" style="17" customWidth="1"/>
    <col min="10" max="10" width="9" style="17" customWidth="1"/>
    <col min="11" max="11" width="10.625" style="17" customWidth="1"/>
    <col min="12" max="16384" width="9" style="14"/>
  </cols>
  <sheetData>
    <row r="1" spans="1:11" s="49" customFormat="1" ht="36.75" customHeight="1">
      <c r="A1" s="111" t="str">
        <f>"　"&amp;合計!A1&amp;"　参加申込書　【女子】"</f>
        <v>　第１４回　金沢ジュニアオープンバドミントン大会　参加申込書　【女子】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</row>
    <row r="2" spans="1:11" ht="24.95" customHeight="1" thickBot="1">
      <c r="A2" s="13"/>
      <c r="B2" s="13"/>
      <c r="C2" s="113" t="str">
        <f>"チーム名："&amp;合計!C6</f>
        <v>チーム名：</v>
      </c>
      <c r="D2" s="113"/>
      <c r="E2" s="115" t="str">
        <f>"代表者名："&amp;合計!C8</f>
        <v>代表者名：</v>
      </c>
      <c r="F2" s="115"/>
      <c r="G2" s="114" t="str">
        <f>"連絡先："&amp;合計!C9</f>
        <v>連絡先：</v>
      </c>
      <c r="H2" s="114"/>
      <c r="I2" s="15"/>
      <c r="J2" s="15"/>
      <c r="K2" s="15"/>
    </row>
    <row r="3" spans="1:11" ht="24.75" customHeight="1" thickBot="1">
      <c r="A3" s="15"/>
      <c r="B3" s="16"/>
      <c r="C3" s="16"/>
      <c r="D3" s="16"/>
      <c r="E3" s="16"/>
      <c r="F3" s="16"/>
      <c r="G3" s="15"/>
      <c r="H3" s="16"/>
      <c r="I3" s="15"/>
      <c r="J3" s="15"/>
      <c r="K3" s="15"/>
    </row>
    <row r="4" spans="1:11" s="17" customFormat="1" ht="24.95" customHeight="1">
      <c r="A4" s="22"/>
      <c r="B4" s="23" t="s">
        <v>74</v>
      </c>
      <c r="C4" s="23" t="s">
        <v>75</v>
      </c>
      <c r="D4" s="23" t="s">
        <v>76</v>
      </c>
      <c r="E4" s="23" t="s">
        <v>12</v>
      </c>
      <c r="F4" s="23" t="s">
        <v>2</v>
      </c>
      <c r="G4" s="23" t="s">
        <v>77</v>
      </c>
      <c r="H4" s="24" t="s">
        <v>78</v>
      </c>
      <c r="I4" s="25" t="s">
        <v>79</v>
      </c>
      <c r="J4" s="25" t="s">
        <v>80</v>
      </c>
      <c r="K4" s="26" t="s">
        <v>81</v>
      </c>
    </row>
    <row r="5" spans="1:11" ht="24.95" customHeight="1">
      <c r="A5" s="27">
        <v>1</v>
      </c>
      <c r="B5" s="28"/>
      <c r="C5" s="28"/>
      <c r="D5" s="28"/>
      <c r="E5" s="29" t="str">
        <f>IF(B5="","",IF(合計!$C$6="","",合計!$C$6))</f>
        <v/>
      </c>
      <c r="F5" s="29" t="str">
        <f>IF(B5="","",IF(合計!$C$4="","",合計!$C$4))</f>
        <v/>
      </c>
      <c r="G5" s="28"/>
      <c r="H5" s="30"/>
      <c r="I5" s="45"/>
      <c r="J5" s="45"/>
      <c r="K5" s="46"/>
    </row>
    <row r="6" spans="1:11" ht="24.95" customHeight="1">
      <c r="A6" s="27">
        <v>2</v>
      </c>
      <c r="B6" s="28"/>
      <c r="C6" s="28"/>
      <c r="D6" s="28"/>
      <c r="E6" s="29" t="str">
        <f>IF(B6="","",IF(合計!$C$6="","",合計!$C$6))</f>
        <v/>
      </c>
      <c r="F6" s="29" t="str">
        <f>IF(B6="","",IF(合計!$C$4="","",合計!$C$4))</f>
        <v/>
      </c>
      <c r="G6" s="28"/>
      <c r="H6" s="30"/>
      <c r="I6" s="45"/>
      <c r="J6" s="45"/>
      <c r="K6" s="46"/>
    </row>
    <row r="7" spans="1:11" ht="24.95" customHeight="1">
      <c r="A7" s="27">
        <v>3</v>
      </c>
      <c r="B7" s="28"/>
      <c r="C7" s="28"/>
      <c r="D7" s="28"/>
      <c r="E7" s="29" t="str">
        <f>IF(B7="","",IF(合計!$C$6="","",合計!$C$6))</f>
        <v/>
      </c>
      <c r="F7" s="29" t="str">
        <f>IF(B7="","",IF(合計!$C$4="","",合計!$C$4))</f>
        <v/>
      </c>
      <c r="G7" s="28"/>
      <c r="H7" s="30"/>
      <c r="I7" s="45"/>
      <c r="J7" s="45"/>
      <c r="K7" s="46"/>
    </row>
    <row r="8" spans="1:11" ht="24.95" customHeight="1">
      <c r="A8" s="27">
        <v>4</v>
      </c>
      <c r="B8" s="28"/>
      <c r="C8" s="28"/>
      <c r="D8" s="28"/>
      <c r="E8" s="29" t="str">
        <f>IF(B8="","",IF(合計!$C$6="","",合計!$C$6))</f>
        <v/>
      </c>
      <c r="F8" s="29" t="str">
        <f>IF(B8="","",IF(合計!$C$4="","",合計!$C$4))</f>
        <v/>
      </c>
      <c r="G8" s="28"/>
      <c r="H8" s="30"/>
      <c r="I8" s="45"/>
      <c r="J8" s="45"/>
      <c r="K8" s="46"/>
    </row>
    <row r="9" spans="1:11" ht="24.95" customHeight="1">
      <c r="A9" s="27">
        <v>5</v>
      </c>
      <c r="B9" s="28"/>
      <c r="C9" s="28"/>
      <c r="D9" s="28"/>
      <c r="E9" s="29" t="str">
        <f>IF(B9="","",IF(合計!$C$6="","",合計!$C$6))</f>
        <v/>
      </c>
      <c r="F9" s="29" t="str">
        <f>IF(B9="","",IF(合計!$C$4="","",合計!$C$4))</f>
        <v/>
      </c>
      <c r="G9" s="28"/>
      <c r="H9" s="30"/>
      <c r="I9" s="45"/>
      <c r="J9" s="45"/>
      <c r="K9" s="46"/>
    </row>
    <row r="10" spans="1:11" ht="24.95" customHeight="1">
      <c r="A10" s="27">
        <v>6</v>
      </c>
      <c r="B10" s="28"/>
      <c r="C10" s="28"/>
      <c r="D10" s="28"/>
      <c r="E10" s="29" t="str">
        <f>IF(B10="","",IF(合計!$C$6="","",合計!$C$6))</f>
        <v/>
      </c>
      <c r="F10" s="29" t="str">
        <f>IF(B10="","",IF(合計!$C$4="","",合計!$C$4))</f>
        <v/>
      </c>
      <c r="G10" s="28"/>
      <c r="H10" s="30"/>
      <c r="I10" s="45"/>
      <c r="J10" s="45"/>
      <c r="K10" s="46"/>
    </row>
    <row r="11" spans="1:11" ht="24.95" customHeight="1">
      <c r="A11" s="27">
        <v>7</v>
      </c>
      <c r="B11" s="28"/>
      <c r="C11" s="28"/>
      <c r="D11" s="28"/>
      <c r="E11" s="29" t="str">
        <f>IF(B11="","",IF(合計!$C$6="","",合計!$C$6))</f>
        <v/>
      </c>
      <c r="F11" s="29" t="str">
        <f>IF(B11="","",IF(合計!$C$4="","",合計!$C$4))</f>
        <v/>
      </c>
      <c r="G11" s="28"/>
      <c r="H11" s="30"/>
      <c r="I11" s="45"/>
      <c r="J11" s="45"/>
      <c r="K11" s="46"/>
    </row>
    <row r="12" spans="1:11" ht="24.95" customHeight="1">
      <c r="A12" s="27">
        <v>8</v>
      </c>
      <c r="B12" s="28"/>
      <c r="C12" s="28"/>
      <c r="D12" s="28"/>
      <c r="E12" s="29" t="str">
        <f>IF(B12="","",IF(合計!$C$6="","",合計!$C$6))</f>
        <v/>
      </c>
      <c r="F12" s="29" t="str">
        <f>IF(B12="","",IF(合計!$C$4="","",合計!$C$4))</f>
        <v/>
      </c>
      <c r="G12" s="28"/>
      <c r="H12" s="30"/>
      <c r="I12" s="45"/>
      <c r="J12" s="45"/>
      <c r="K12" s="46"/>
    </row>
    <row r="13" spans="1:11" ht="24.95" customHeight="1">
      <c r="A13" s="27">
        <v>9</v>
      </c>
      <c r="B13" s="28"/>
      <c r="C13" s="28"/>
      <c r="D13" s="28"/>
      <c r="E13" s="29" t="str">
        <f>IF(B13="","",IF(合計!$C$6="","",合計!$C$6))</f>
        <v/>
      </c>
      <c r="F13" s="29" t="str">
        <f>IF(B13="","",IF(合計!$C$4="","",合計!$C$4))</f>
        <v/>
      </c>
      <c r="G13" s="28"/>
      <c r="H13" s="30"/>
      <c r="I13" s="45"/>
      <c r="J13" s="45"/>
      <c r="K13" s="46"/>
    </row>
    <row r="14" spans="1:11" ht="24.95" customHeight="1">
      <c r="A14" s="27">
        <v>10</v>
      </c>
      <c r="B14" s="28"/>
      <c r="C14" s="28"/>
      <c r="D14" s="28"/>
      <c r="E14" s="29" t="str">
        <f>IF(B14="","",IF(合計!$C$6="","",合計!$C$6))</f>
        <v/>
      </c>
      <c r="F14" s="29" t="str">
        <f>IF(B14="","",IF(合計!$C$4="","",合計!$C$4))</f>
        <v/>
      </c>
      <c r="G14" s="28"/>
      <c r="H14" s="30"/>
      <c r="I14" s="45"/>
      <c r="J14" s="45"/>
      <c r="K14" s="46"/>
    </row>
    <row r="15" spans="1:11" ht="24.95" customHeight="1">
      <c r="A15" s="27">
        <v>11</v>
      </c>
      <c r="B15" s="28"/>
      <c r="C15" s="28"/>
      <c r="D15" s="28"/>
      <c r="E15" s="29" t="str">
        <f>IF(B15="","",IF(合計!$C$6="","",合計!$C$6))</f>
        <v/>
      </c>
      <c r="F15" s="29" t="str">
        <f>IF(B15="","",IF(合計!$C$4="","",合計!$C$4))</f>
        <v/>
      </c>
      <c r="G15" s="28"/>
      <c r="H15" s="30"/>
      <c r="I15" s="45"/>
      <c r="J15" s="45"/>
      <c r="K15" s="46"/>
    </row>
    <row r="16" spans="1:11" ht="24.95" customHeight="1">
      <c r="A16" s="27">
        <v>12</v>
      </c>
      <c r="B16" s="28"/>
      <c r="C16" s="28"/>
      <c r="D16" s="28"/>
      <c r="E16" s="29" t="str">
        <f>IF(B16="","",IF(合計!$C$6="","",合計!$C$6))</f>
        <v/>
      </c>
      <c r="F16" s="29" t="str">
        <f>IF(B16="","",IF(合計!$C$4="","",合計!$C$4))</f>
        <v/>
      </c>
      <c r="G16" s="28"/>
      <c r="H16" s="30"/>
      <c r="I16" s="45"/>
      <c r="J16" s="45"/>
      <c r="K16" s="46"/>
    </row>
    <row r="17" spans="1:11" ht="24.95" customHeight="1">
      <c r="A17" s="27">
        <v>13</v>
      </c>
      <c r="B17" s="28"/>
      <c r="C17" s="28"/>
      <c r="D17" s="28"/>
      <c r="E17" s="29" t="str">
        <f>IF(B17="","",IF(合計!$C$6="","",合計!$C$6))</f>
        <v/>
      </c>
      <c r="F17" s="29" t="str">
        <f>IF(B17="","",IF(合計!$C$4="","",合計!$C$4))</f>
        <v/>
      </c>
      <c r="G17" s="28"/>
      <c r="H17" s="30"/>
      <c r="I17" s="45"/>
      <c r="J17" s="45"/>
      <c r="K17" s="46"/>
    </row>
    <row r="18" spans="1:11" ht="24.95" customHeight="1">
      <c r="A18" s="27">
        <v>14</v>
      </c>
      <c r="B18" s="28"/>
      <c r="C18" s="28"/>
      <c r="D18" s="28"/>
      <c r="E18" s="29" t="str">
        <f>IF(B18="","",IF(合計!$C$6="","",合計!$C$6))</f>
        <v/>
      </c>
      <c r="F18" s="29" t="str">
        <f>IF(B18="","",IF(合計!$C$4="","",合計!$C$4))</f>
        <v/>
      </c>
      <c r="G18" s="28"/>
      <c r="H18" s="30"/>
      <c r="I18" s="45"/>
      <c r="J18" s="45"/>
      <c r="K18" s="46"/>
    </row>
    <row r="19" spans="1:11" ht="24.95" customHeight="1">
      <c r="A19" s="27">
        <v>15</v>
      </c>
      <c r="B19" s="28"/>
      <c r="C19" s="28"/>
      <c r="D19" s="28"/>
      <c r="E19" s="29" t="str">
        <f>IF(B19="","",IF(合計!$C$6="","",合計!$C$6))</f>
        <v/>
      </c>
      <c r="F19" s="29" t="str">
        <f>IF(B19="","",IF(合計!$C$4="","",合計!$C$4))</f>
        <v/>
      </c>
      <c r="G19" s="28"/>
      <c r="H19" s="30"/>
      <c r="I19" s="45"/>
      <c r="J19" s="45"/>
      <c r="K19" s="46"/>
    </row>
    <row r="20" spans="1:11" ht="24.95" customHeight="1">
      <c r="A20" s="27">
        <v>16</v>
      </c>
      <c r="B20" s="28"/>
      <c r="C20" s="28"/>
      <c r="D20" s="28"/>
      <c r="E20" s="29" t="str">
        <f>IF(B20="","",IF(合計!$C$6="","",合計!$C$6))</f>
        <v/>
      </c>
      <c r="F20" s="29" t="str">
        <f>IF(B20="","",IF(合計!$C$4="","",合計!$C$4))</f>
        <v/>
      </c>
      <c r="G20" s="28"/>
      <c r="H20" s="30"/>
      <c r="I20" s="45"/>
      <c r="J20" s="45"/>
      <c r="K20" s="46"/>
    </row>
    <row r="21" spans="1:11" ht="24.95" customHeight="1">
      <c r="A21" s="27">
        <v>17</v>
      </c>
      <c r="B21" s="28"/>
      <c r="C21" s="28"/>
      <c r="D21" s="28"/>
      <c r="E21" s="29" t="str">
        <f>IF(B21="","",IF(合計!$C$6="","",合計!$C$6))</f>
        <v/>
      </c>
      <c r="F21" s="29" t="str">
        <f>IF(B21="","",IF(合計!$C$4="","",合計!$C$4))</f>
        <v/>
      </c>
      <c r="G21" s="28"/>
      <c r="H21" s="30"/>
      <c r="I21" s="45"/>
      <c r="J21" s="45"/>
      <c r="K21" s="46"/>
    </row>
    <row r="22" spans="1:11" ht="24.95" customHeight="1">
      <c r="A22" s="27">
        <v>18</v>
      </c>
      <c r="B22" s="28"/>
      <c r="C22" s="28"/>
      <c r="D22" s="28"/>
      <c r="E22" s="29" t="str">
        <f>IF(B22="","",IF(合計!$C$6="","",合計!$C$6))</f>
        <v/>
      </c>
      <c r="F22" s="29" t="str">
        <f>IF(B22="","",IF(合計!$C$4="","",合計!$C$4))</f>
        <v/>
      </c>
      <c r="G22" s="28"/>
      <c r="H22" s="30"/>
      <c r="I22" s="45"/>
      <c r="J22" s="45"/>
      <c r="K22" s="46"/>
    </row>
    <row r="23" spans="1:11" ht="24.95" customHeight="1">
      <c r="A23" s="27">
        <v>19</v>
      </c>
      <c r="B23" s="28"/>
      <c r="C23" s="28"/>
      <c r="D23" s="28"/>
      <c r="E23" s="29" t="str">
        <f>IF(B23="","",IF(合計!$C$6="","",合計!$C$6))</f>
        <v/>
      </c>
      <c r="F23" s="29" t="str">
        <f>IF(B23="","",IF(合計!$C$4="","",合計!$C$4))</f>
        <v/>
      </c>
      <c r="G23" s="28"/>
      <c r="H23" s="30"/>
      <c r="I23" s="45"/>
      <c r="J23" s="45"/>
      <c r="K23" s="46"/>
    </row>
    <row r="24" spans="1:11" ht="24.95" customHeight="1" thickBot="1">
      <c r="A24" s="31">
        <v>20</v>
      </c>
      <c r="B24" s="32"/>
      <c r="C24" s="32"/>
      <c r="D24" s="32"/>
      <c r="E24" s="33" t="str">
        <f>IF(B24="","",IF(合計!$C$6="","",合計!$C$6))</f>
        <v/>
      </c>
      <c r="F24" s="33" t="str">
        <f>IF(B24="","",IF(合計!$C$4="","",合計!$C$4))</f>
        <v/>
      </c>
      <c r="G24" s="32"/>
      <c r="H24" s="34"/>
      <c r="I24" s="47"/>
      <c r="J24" s="47"/>
      <c r="K24" s="48"/>
    </row>
    <row r="25" spans="1:11">
      <c r="A25" s="15"/>
      <c r="B25" s="16"/>
      <c r="C25" s="16"/>
      <c r="D25" s="16"/>
      <c r="E25" s="16"/>
      <c r="F25" s="16"/>
      <c r="G25" s="15"/>
      <c r="H25" s="16"/>
      <c r="I25" s="15"/>
      <c r="J25" s="15"/>
      <c r="K25" s="15"/>
    </row>
    <row r="26" spans="1:11" s="50" customFormat="1" ht="24.95" customHeight="1">
      <c r="A26" s="61"/>
      <c r="B26" s="112" t="s">
        <v>103</v>
      </c>
      <c r="C26" s="108"/>
      <c r="D26" s="108"/>
      <c r="E26" s="108"/>
      <c r="F26" s="108"/>
      <c r="G26" s="108"/>
      <c r="H26" s="108"/>
      <c r="I26" s="108"/>
      <c r="J26" s="108"/>
      <c r="K26" s="108"/>
    </row>
    <row r="27" spans="1:11" s="21" customFormat="1" ht="24.95" customHeight="1">
      <c r="A27" s="44"/>
      <c r="B27" s="108"/>
      <c r="C27" s="108"/>
      <c r="D27" s="108"/>
      <c r="E27" s="108"/>
      <c r="F27" s="108"/>
      <c r="G27" s="108"/>
      <c r="H27" s="108"/>
      <c r="I27" s="108"/>
      <c r="J27" s="108"/>
      <c r="K27" s="108"/>
    </row>
    <row r="28" spans="1:11" s="50" customFormat="1" ht="24.95" customHeight="1">
      <c r="A28" s="61"/>
      <c r="B28" s="108" t="s">
        <v>83</v>
      </c>
      <c r="C28" s="108"/>
      <c r="D28" s="108"/>
      <c r="E28" s="108"/>
      <c r="F28" s="108"/>
      <c r="G28" s="108"/>
      <c r="H28" s="108"/>
      <c r="I28" s="108"/>
      <c r="J28" s="108"/>
      <c r="K28" s="108"/>
    </row>
    <row r="29" spans="1:11" s="20" customFormat="1" ht="24.95" customHeight="1">
      <c r="A29" s="62"/>
      <c r="B29" s="110" t="s">
        <v>84</v>
      </c>
      <c r="C29" s="110"/>
      <c r="D29" s="110"/>
      <c r="E29" s="110"/>
      <c r="F29" s="110"/>
      <c r="G29" s="110"/>
      <c r="H29" s="110"/>
      <c r="I29" s="110"/>
      <c r="J29" s="110"/>
      <c r="K29" s="110"/>
    </row>
    <row r="30" spans="1:11" s="20" customFormat="1" ht="24.95" customHeight="1">
      <c r="A30" s="61"/>
      <c r="B30" s="108" t="s">
        <v>85</v>
      </c>
      <c r="C30" s="108"/>
      <c r="D30" s="108"/>
      <c r="E30" s="108"/>
      <c r="F30" s="108"/>
      <c r="G30" s="108"/>
      <c r="H30" s="108"/>
      <c r="I30" s="108"/>
      <c r="J30" s="108"/>
      <c r="K30" s="61"/>
    </row>
    <row r="31" spans="1:11" s="20" customFormat="1" ht="24.95" customHeight="1">
      <c r="A31" s="62"/>
      <c r="B31" s="110" t="s">
        <v>86</v>
      </c>
      <c r="C31" s="110"/>
      <c r="D31" s="110"/>
      <c r="E31" s="110"/>
      <c r="F31" s="110"/>
      <c r="G31" s="110"/>
      <c r="H31" s="110"/>
      <c r="I31" s="110"/>
      <c r="J31" s="110"/>
      <c r="K31" s="110"/>
    </row>
    <row r="32" spans="1:11" s="20" customFormat="1" ht="24.95" customHeight="1">
      <c r="A32" s="62"/>
      <c r="B32" s="110" t="s">
        <v>87</v>
      </c>
      <c r="C32" s="110"/>
      <c r="D32" s="110"/>
      <c r="E32" s="110"/>
      <c r="F32" s="110"/>
      <c r="G32" s="110"/>
      <c r="H32" s="110"/>
      <c r="I32" s="110"/>
      <c r="J32" s="110"/>
      <c r="K32" s="110"/>
    </row>
    <row r="33" spans="1:11" s="20" customFormat="1" ht="24.95" customHeight="1">
      <c r="A33" s="44"/>
      <c r="B33" s="61"/>
      <c r="C33" s="108" t="s">
        <v>88</v>
      </c>
      <c r="D33" s="108"/>
      <c r="E33" s="108"/>
      <c r="F33" s="61"/>
      <c r="G33" s="61"/>
      <c r="H33" s="61"/>
      <c r="I33" s="61"/>
      <c r="J33" s="61"/>
      <c r="K33" s="61"/>
    </row>
    <row r="34" spans="1:11" s="20" customFormat="1" ht="24.95" customHeight="1">
      <c r="A34" s="44"/>
      <c r="B34" s="61"/>
      <c r="C34" s="108" t="s">
        <v>89</v>
      </c>
      <c r="D34" s="108"/>
      <c r="E34" s="108"/>
      <c r="F34" s="61"/>
      <c r="G34" s="61"/>
      <c r="H34" s="61"/>
      <c r="I34" s="61"/>
      <c r="J34" s="61"/>
      <c r="K34" s="61"/>
    </row>
    <row r="35" spans="1:11" s="20" customFormat="1" ht="24.95" customHeight="1">
      <c r="A35" s="44"/>
      <c r="B35" s="61"/>
      <c r="C35" s="108" t="s">
        <v>90</v>
      </c>
      <c r="D35" s="108"/>
      <c r="E35" s="108"/>
      <c r="F35" s="61"/>
      <c r="G35" s="61"/>
      <c r="H35" s="61"/>
      <c r="I35" s="61"/>
      <c r="J35" s="61"/>
      <c r="K35" s="61"/>
    </row>
    <row r="36" spans="1:11" s="20" customFormat="1" ht="24.95" customHeight="1">
      <c r="A36" s="44"/>
      <c r="B36" s="61"/>
      <c r="C36" s="108" t="s">
        <v>91</v>
      </c>
      <c r="D36" s="108"/>
      <c r="E36" s="108"/>
      <c r="F36" s="61"/>
      <c r="G36" s="61"/>
      <c r="H36" s="61"/>
      <c r="I36" s="61"/>
      <c r="J36" s="61"/>
      <c r="K36" s="61"/>
    </row>
    <row r="37" spans="1:11" s="20" customFormat="1" ht="24.95" customHeight="1">
      <c r="A37" s="44"/>
      <c r="B37" s="61"/>
      <c r="C37" s="108" t="s">
        <v>92</v>
      </c>
      <c r="D37" s="108"/>
      <c r="E37" s="108"/>
      <c r="F37" s="61"/>
      <c r="G37" s="61"/>
      <c r="H37" s="61"/>
      <c r="I37" s="61"/>
      <c r="J37" s="61"/>
      <c r="K37" s="61"/>
    </row>
    <row r="38" spans="1:11" s="20" customFormat="1" ht="24.95" customHeight="1">
      <c r="A38" s="62"/>
      <c r="B38" s="109" t="s">
        <v>93</v>
      </c>
      <c r="C38" s="109"/>
      <c r="D38" s="109"/>
      <c r="E38" s="109"/>
      <c r="F38" s="109"/>
      <c r="G38" s="109"/>
      <c r="H38" s="109"/>
      <c r="I38" s="109"/>
      <c r="J38" s="109"/>
      <c r="K38" s="109"/>
    </row>
    <row r="39" spans="1:11" s="20" customFormat="1" ht="24">
      <c r="A39" s="44"/>
      <c r="B39" s="61"/>
      <c r="C39" s="61"/>
      <c r="D39" s="61"/>
      <c r="E39" s="61"/>
      <c r="F39" s="61"/>
      <c r="G39" s="44"/>
      <c r="H39" s="61"/>
      <c r="I39" s="44"/>
      <c r="J39" s="44"/>
      <c r="K39" s="44"/>
    </row>
    <row r="43" spans="1:11">
      <c r="B43" s="52"/>
      <c r="C43" s="52"/>
      <c r="D43" s="52"/>
      <c r="E43" s="52"/>
      <c r="F43" s="52"/>
      <c r="G43" s="54"/>
    </row>
    <row r="44" spans="1:11">
      <c r="B44" s="52"/>
      <c r="C44" s="52"/>
      <c r="D44" s="52"/>
      <c r="E44" s="52"/>
      <c r="F44" s="52"/>
      <c r="G44" s="54"/>
    </row>
    <row r="45" spans="1:11">
      <c r="B45" s="52"/>
      <c r="C45" s="52"/>
      <c r="D45" s="52"/>
      <c r="E45" s="52"/>
      <c r="F45" s="52"/>
      <c r="G45" s="54"/>
    </row>
    <row r="46" spans="1:11">
      <c r="B46" s="52"/>
      <c r="C46" s="52"/>
      <c r="D46" s="52"/>
      <c r="E46" s="52"/>
      <c r="F46" s="52"/>
      <c r="G46" s="54"/>
    </row>
    <row r="47" spans="1:11">
      <c r="B47" s="52"/>
      <c r="C47" s="52"/>
      <c r="D47" s="52"/>
      <c r="E47" s="52"/>
      <c r="F47" s="52"/>
      <c r="G47" s="54"/>
    </row>
    <row r="48" spans="1:11">
      <c r="B48" s="52"/>
      <c r="C48" s="52"/>
      <c r="D48" s="52"/>
      <c r="E48" s="52"/>
      <c r="F48" s="52"/>
      <c r="G48" s="54"/>
    </row>
    <row r="49" spans="2:7">
      <c r="B49" s="52"/>
      <c r="C49" s="52"/>
      <c r="D49" s="52"/>
      <c r="E49" s="52"/>
      <c r="F49" s="52"/>
      <c r="G49" s="54"/>
    </row>
    <row r="51" spans="2:7">
      <c r="C51" s="55" t="s">
        <v>74</v>
      </c>
      <c r="D51" s="55" t="s">
        <v>94</v>
      </c>
      <c r="E51" s="55" t="s">
        <v>95</v>
      </c>
      <c r="F51" s="55" t="s">
        <v>96</v>
      </c>
      <c r="G51" s="56" t="s">
        <v>97</v>
      </c>
    </row>
    <row r="52" spans="2:7">
      <c r="C52" s="57" t="s">
        <v>18</v>
      </c>
      <c r="D52" s="57">
        <f>COUNTIF($B$5:$B$24,$C52)</f>
        <v>0</v>
      </c>
      <c r="E52" s="57" t="str">
        <f>IF($D52&lt;3,$C52,"")</f>
        <v>1WS</v>
      </c>
      <c r="F52" s="57">
        <f>IF($E52&lt;&gt;"",ROW(),ROWS(F:F))</f>
        <v>52</v>
      </c>
      <c r="G52" s="58" t="str">
        <f ca="1">INDIRECT("E"&amp;SMALL($F$52:$F$57,ROWS($F$52:F52)))&amp;""</f>
        <v>1WS</v>
      </c>
    </row>
    <row r="53" spans="2:7">
      <c r="C53" s="57" t="s">
        <v>104</v>
      </c>
      <c r="D53" s="57"/>
      <c r="E53" s="57"/>
      <c r="F53" s="57">
        <f t="shared" ref="F53:F57" si="0">IF($E53&lt;&gt;"",ROW(),ROWS(F:F))</f>
        <v>1048576</v>
      </c>
      <c r="G53" s="58" t="str">
        <f ca="1">INDIRECT("E"&amp;SMALL($F$52:$F$57,ROWS($F$52:F53)))&amp;""</f>
        <v>3WS</v>
      </c>
    </row>
    <row r="54" spans="2:7">
      <c r="C54" s="57" t="s">
        <v>105</v>
      </c>
      <c r="D54" s="57">
        <f t="shared" ref="D54:D57" si="1">COUNTIF($B$5:$B$24,$C54)</f>
        <v>0</v>
      </c>
      <c r="E54" s="57" t="str">
        <f t="shared" ref="E54:E57" si="2">IF($D54&lt;3,$C54,"")</f>
        <v>3WS</v>
      </c>
      <c r="F54" s="57">
        <f t="shared" si="0"/>
        <v>54</v>
      </c>
      <c r="G54" s="58" t="str">
        <f ca="1">INDIRECT("E"&amp;SMALL($F$52:$F$57,ROWS($F$52:F54)))&amp;""</f>
        <v>4WS</v>
      </c>
    </row>
    <row r="55" spans="2:7">
      <c r="C55" s="57" t="s">
        <v>106</v>
      </c>
      <c r="D55" s="57">
        <f t="shared" si="1"/>
        <v>0</v>
      </c>
      <c r="E55" s="57" t="str">
        <f t="shared" si="2"/>
        <v>4WS</v>
      </c>
      <c r="F55" s="57">
        <f t="shared" si="0"/>
        <v>55</v>
      </c>
      <c r="G55" s="58" t="str">
        <f ca="1">INDIRECT("E"&amp;SMALL($F$52:$F$57,ROWS($F$52:F55)))&amp;""</f>
        <v>5WS</v>
      </c>
    </row>
    <row r="56" spans="2:7">
      <c r="C56" s="57" t="s">
        <v>107</v>
      </c>
      <c r="D56" s="57">
        <f t="shared" si="1"/>
        <v>0</v>
      </c>
      <c r="E56" s="57" t="str">
        <f t="shared" si="2"/>
        <v>5WS</v>
      </c>
      <c r="F56" s="57">
        <f t="shared" si="0"/>
        <v>56</v>
      </c>
      <c r="G56" s="58" t="str">
        <f ca="1">INDIRECT("E"&amp;SMALL($F$52:$F$57,ROWS($F$52:F56)))&amp;""</f>
        <v>6WS</v>
      </c>
    </row>
    <row r="57" spans="2:7">
      <c r="C57" s="57" t="s">
        <v>108</v>
      </c>
      <c r="D57" s="57">
        <f t="shared" si="1"/>
        <v>0</v>
      </c>
      <c r="E57" s="57" t="str">
        <f t="shared" si="2"/>
        <v>6WS</v>
      </c>
      <c r="F57" s="57">
        <f t="shared" si="0"/>
        <v>57</v>
      </c>
      <c r="G57" s="58" t="str">
        <f ca="1">INDIRECT("E"&amp;SMALL($F$52:$F$57,ROWS($F$52:F57)))&amp;""</f>
        <v/>
      </c>
    </row>
  </sheetData>
  <sheetProtection algorithmName="SHA-512" hashValue="H0t/ArlrQ7xXhf8FoDjFOvM1ZMrZuzB+vZJ5DP9D7Q54hFQ+BmYUkjf6wfFG5qWYeLSj3u8Rdmjja0695X8VUg==" saltValue="U71gypjQYUBXRPBXCSha+A==" spinCount="100000" sheet="1" objects="1" scenarios="1"/>
  <mergeCells count="16">
    <mergeCell ref="C35:E35"/>
    <mergeCell ref="C36:E36"/>
    <mergeCell ref="C37:E37"/>
    <mergeCell ref="B38:K38"/>
    <mergeCell ref="B29:K29"/>
    <mergeCell ref="B30:J30"/>
    <mergeCell ref="B31:K31"/>
    <mergeCell ref="B32:K32"/>
    <mergeCell ref="C33:E33"/>
    <mergeCell ref="C34:E34"/>
    <mergeCell ref="B28:K28"/>
    <mergeCell ref="A1:K1"/>
    <mergeCell ref="C2:D2"/>
    <mergeCell ref="E2:F2"/>
    <mergeCell ref="G2:H2"/>
    <mergeCell ref="B26:K27"/>
  </mergeCells>
  <phoneticPr fontId="1"/>
  <conditionalFormatting sqref="J5:J24">
    <cfRule type="expression" dxfId="9" priority="11">
      <formula>AND($B5&lt;&gt;"",$J5="")</formula>
    </cfRule>
    <cfRule type="expression" dxfId="8" priority="8">
      <formula>AND($B5="",$J5&lt;&gt;"")</formula>
    </cfRule>
  </conditionalFormatting>
  <conditionalFormatting sqref="K5:K24">
    <cfRule type="expression" dxfId="7" priority="10">
      <formula>AND($B5&lt;&gt;"",$K5="")</formula>
    </cfRule>
    <cfRule type="expression" dxfId="6" priority="7">
      <formula>AND($B5="",$K5&lt;&gt;"")</formula>
    </cfRule>
  </conditionalFormatting>
  <conditionalFormatting sqref="C5:C24">
    <cfRule type="expression" dxfId="5" priority="6">
      <formula>AND($B5&lt;&gt;"",$C5="")</formula>
    </cfRule>
    <cfRule type="expression" dxfId="4" priority="5">
      <formula>AND($B5="",$C5&lt;&gt;"")</formula>
    </cfRule>
  </conditionalFormatting>
  <conditionalFormatting sqref="D5:D24">
    <cfRule type="expression" dxfId="3" priority="4">
      <formula>AND($B5&lt;&gt;"",$D5="")</formula>
    </cfRule>
    <cfRule type="expression" dxfId="2" priority="3">
      <formula>AND($B5="",$D5&lt;&gt;"")</formula>
    </cfRule>
  </conditionalFormatting>
  <conditionalFormatting sqref="G5:G24">
    <cfRule type="expression" dxfId="1" priority="2">
      <formula>AND($B5&lt;&gt;"",$G5="")</formula>
    </cfRule>
    <cfRule type="expression" dxfId="0" priority="1">
      <formula>AND($B5="",$G5&lt;&gt;"")</formula>
    </cfRule>
  </conditionalFormatting>
  <dataValidations count="5">
    <dataValidation type="list" allowBlank="1" showInputMessage="1" showErrorMessage="1" sqref="K5:K24" xr:uid="{00000000-0002-0000-0200-000000000000}">
      <formula1>"〇,"</formula1>
    </dataValidation>
    <dataValidation type="list" allowBlank="1" showInputMessage="1" showErrorMessage="1" sqref="J5:J24" xr:uid="{00000000-0002-0000-0200-000001000000}">
      <formula1>"A,B,C,D,E,"</formula1>
    </dataValidation>
    <dataValidation type="list" allowBlank="1" showInputMessage="1" showErrorMessage="1" sqref="I5:I24" xr:uid="{00000000-0002-0000-0200-000002000000}">
      <formula1>"前年度ベスト4,北國杯ベスト8,松下杯ベスト4,"</formula1>
    </dataValidation>
    <dataValidation type="list" allowBlank="1" showInputMessage="1" showErrorMessage="1" sqref="G5:G24" xr:uid="{00000000-0002-0000-0200-000003000000}">
      <formula1>"0,1,2,3,4,5,6,"</formula1>
    </dataValidation>
    <dataValidation type="list" allowBlank="1" showInputMessage="1" showErrorMessage="1" prompt="１種目の参加可能人数は最大３名です_x000a_(最大人数を超えた種目は、選択はできません)" sqref="B5:B24" xr:uid="{00000000-0002-0000-0200-000004000000}">
      <formula1>OFFSET($G$52,0,0,COUNTIF($G$52:$G$57,"?*"),1)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Soda</cp:lastModifiedBy>
  <cp:revision/>
  <dcterms:created xsi:type="dcterms:W3CDTF">2020-08-09T02:40:10Z</dcterms:created>
  <dcterms:modified xsi:type="dcterms:W3CDTF">2021-11-17T02:10:08Z</dcterms:modified>
  <cp:category/>
  <cp:contentStatus/>
</cp:coreProperties>
</file>