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31J\Desktop\"/>
    </mc:Choice>
  </mc:AlternateContent>
  <xr:revisionPtr revIDLastSave="0" documentId="13_ncr:1_{3ECCAA71-3B0E-4101-81B4-FDDFDC09419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申込用紙" sheetId="1" r:id="rId1"/>
    <sheet name="男子単" sheetId="9" r:id="rId2"/>
    <sheet name="女子単" sheetId="10" r:id="rId3"/>
    <sheet name="男子複" sheetId="12" r:id="rId4"/>
    <sheet name="女子複" sheetId="14" r:id="rId5"/>
    <sheet name="混合複" sheetId="15" r:id="rId6"/>
    <sheet name="集約" sheetId="16" r:id="rId7"/>
  </sheets>
  <definedNames>
    <definedName name="_xlnm.Print_Area" localSheetId="5">混合複!$A$1:$G$65</definedName>
    <definedName name="_xlnm.Print_Area" localSheetId="2">女子単!$A$1:$G$36</definedName>
    <definedName name="_xlnm.Print_Area" localSheetId="4">女子複!$A$1:$G$65</definedName>
    <definedName name="_xlnm.Print_Area" localSheetId="0">申込用紙!$A$1:$I$30</definedName>
    <definedName name="_xlnm.Print_Area" localSheetId="1">男子単!$A$1:$G$36</definedName>
    <definedName name="_xlnm.Print_Area" localSheetId="3">男子複!$A$1:$G$79</definedName>
    <definedName name="_xlnm.Print_Titles" localSheetId="5">混合複!$5:$7</definedName>
    <definedName name="_xlnm.Print_Titles" localSheetId="2">女子単!$6:$7</definedName>
    <definedName name="_xlnm.Print_Titles" localSheetId="4">女子複!$5:$7</definedName>
    <definedName name="_xlnm.Print_Titles" localSheetId="1">男子単!$6:$7</definedName>
    <definedName name="_xlnm.Print_Titles" localSheetId="3">男子複!$5:$7</definedName>
  </definedNames>
  <calcPr calcId="181029"/>
</workbook>
</file>

<file path=xl/calcChain.xml><?xml version="1.0" encoding="utf-8"?>
<calcChain xmlns="http://schemas.openxmlformats.org/spreadsheetml/2006/main">
  <c r="F2" i="14" l="1"/>
  <c r="E2" i="14"/>
  <c r="AP100" i="16" l="1"/>
  <c r="AP99" i="16"/>
  <c r="AP98" i="16"/>
  <c r="AP97" i="16"/>
  <c r="AP96" i="16"/>
  <c r="AP95" i="16"/>
  <c r="AP94" i="16"/>
  <c r="AP93" i="16"/>
  <c r="AP92" i="16"/>
  <c r="AP91" i="16"/>
  <c r="AP90" i="16"/>
  <c r="AP89" i="16"/>
  <c r="AP88" i="16"/>
  <c r="AP87" i="16"/>
  <c r="AP86" i="16"/>
  <c r="AP85" i="16"/>
  <c r="AP84" i="16"/>
  <c r="AP83" i="16"/>
  <c r="AP82" i="16"/>
  <c r="AP81" i="16"/>
  <c r="AP80" i="16"/>
  <c r="AP79" i="16"/>
  <c r="AP78" i="16"/>
  <c r="AP77" i="16"/>
  <c r="AP76" i="16"/>
  <c r="AP75" i="16"/>
  <c r="A5" i="12" l="1"/>
  <c r="C2" i="12"/>
  <c r="B2" i="12"/>
  <c r="F2" i="12"/>
  <c r="A5" i="14"/>
  <c r="C2" i="14"/>
  <c r="B2" i="14"/>
  <c r="D23" i="1"/>
  <c r="U2" i="16" s="1"/>
  <c r="D24" i="1"/>
  <c r="V2" i="16" s="1"/>
  <c r="A5" i="15"/>
  <c r="G2" i="12"/>
  <c r="AU75" i="16"/>
  <c r="AV75" i="16"/>
  <c r="AW75" i="16"/>
  <c r="AX75" i="16"/>
  <c r="AU76" i="16"/>
  <c r="AT76" i="16" s="1"/>
  <c r="AV76" i="16"/>
  <c r="AW76" i="16"/>
  <c r="AX76" i="16"/>
  <c r="AU77" i="16"/>
  <c r="AV77" i="16"/>
  <c r="AW77" i="16"/>
  <c r="AX77" i="16"/>
  <c r="AU78" i="16"/>
  <c r="AV78" i="16"/>
  <c r="AW78" i="16"/>
  <c r="AX78" i="16"/>
  <c r="AU79" i="16"/>
  <c r="AV79" i="16"/>
  <c r="AW79" i="16"/>
  <c r="AX79" i="16"/>
  <c r="AU80" i="16"/>
  <c r="AV80" i="16"/>
  <c r="AW80" i="16"/>
  <c r="AX80" i="16"/>
  <c r="AU81" i="16"/>
  <c r="AV81" i="16"/>
  <c r="AW81" i="16"/>
  <c r="AX81" i="16"/>
  <c r="AU82" i="16"/>
  <c r="AV82" i="16"/>
  <c r="AW82" i="16"/>
  <c r="AX82" i="16"/>
  <c r="AU83" i="16"/>
  <c r="AV83" i="16"/>
  <c r="AW83" i="16"/>
  <c r="AX83" i="16"/>
  <c r="AU84" i="16"/>
  <c r="AV84" i="16"/>
  <c r="AW84" i="16"/>
  <c r="AX84" i="16"/>
  <c r="AU85" i="16"/>
  <c r="AV85" i="16"/>
  <c r="AW85" i="16"/>
  <c r="AX85" i="16"/>
  <c r="AU86" i="16"/>
  <c r="AV86" i="16"/>
  <c r="AW86" i="16"/>
  <c r="AX86" i="16"/>
  <c r="AU87" i="16"/>
  <c r="AV87" i="16"/>
  <c r="AW87" i="16"/>
  <c r="AX87" i="16"/>
  <c r="AU88" i="16"/>
  <c r="AV88" i="16"/>
  <c r="AW88" i="16"/>
  <c r="AX88" i="16"/>
  <c r="AU89" i="16"/>
  <c r="AV89" i="16"/>
  <c r="AW89" i="16"/>
  <c r="AX89" i="16"/>
  <c r="AU90" i="16"/>
  <c r="AV90" i="16"/>
  <c r="AW90" i="16"/>
  <c r="AX90" i="16"/>
  <c r="AU91" i="16"/>
  <c r="AV91" i="16"/>
  <c r="AW91" i="16"/>
  <c r="AX91" i="16"/>
  <c r="AU92" i="16"/>
  <c r="AV92" i="16"/>
  <c r="AW92" i="16"/>
  <c r="AX92" i="16"/>
  <c r="AU93" i="16"/>
  <c r="AV93" i="16"/>
  <c r="AW93" i="16"/>
  <c r="AX93" i="16"/>
  <c r="AU94" i="16"/>
  <c r="AV94" i="16"/>
  <c r="AW94" i="16"/>
  <c r="AX94" i="16"/>
  <c r="AU95" i="16"/>
  <c r="AV95" i="16"/>
  <c r="AW95" i="16"/>
  <c r="AX95" i="16"/>
  <c r="AU96" i="16"/>
  <c r="AV96" i="16"/>
  <c r="AW96" i="16"/>
  <c r="AX96" i="16"/>
  <c r="AU97" i="16"/>
  <c r="AV97" i="16"/>
  <c r="AW97" i="16"/>
  <c r="AX97" i="16"/>
  <c r="AU98" i="16"/>
  <c r="AV98" i="16"/>
  <c r="AW98" i="16"/>
  <c r="AX98" i="16"/>
  <c r="AU99" i="16"/>
  <c r="AV99" i="16"/>
  <c r="AW99" i="16"/>
  <c r="AX99" i="16"/>
  <c r="AU100" i="16"/>
  <c r="AV100" i="16"/>
  <c r="AW100" i="16"/>
  <c r="AX100" i="16"/>
  <c r="AO75" i="16"/>
  <c r="AQ75" i="16"/>
  <c r="AR75" i="16"/>
  <c r="AS75" i="16"/>
  <c r="AO76" i="16"/>
  <c r="AQ76" i="16"/>
  <c r="AR76" i="16"/>
  <c r="AS76" i="16"/>
  <c r="AQ77" i="16"/>
  <c r="AR77" i="16"/>
  <c r="AS77" i="16"/>
  <c r="AQ78" i="16"/>
  <c r="AR78" i="16"/>
  <c r="AS78" i="16"/>
  <c r="AO79" i="16"/>
  <c r="AQ79" i="16"/>
  <c r="AR79" i="16"/>
  <c r="AS79" i="16"/>
  <c r="AO80" i="16"/>
  <c r="AQ80" i="16"/>
  <c r="AR80" i="16"/>
  <c r="AS80" i="16"/>
  <c r="AO81" i="16"/>
  <c r="AQ81" i="16"/>
  <c r="AR81" i="16"/>
  <c r="AS81" i="16"/>
  <c r="AO82" i="16"/>
  <c r="AQ82" i="16"/>
  <c r="AR82" i="16"/>
  <c r="AS82" i="16"/>
  <c r="AO83" i="16"/>
  <c r="AQ83" i="16"/>
  <c r="AR83" i="16"/>
  <c r="AS83" i="16"/>
  <c r="AO84" i="16"/>
  <c r="AQ84" i="16"/>
  <c r="AR84" i="16"/>
  <c r="AS84" i="16"/>
  <c r="AO85" i="16"/>
  <c r="AQ85" i="16"/>
  <c r="AR85" i="16"/>
  <c r="AS85" i="16"/>
  <c r="AO86" i="16"/>
  <c r="AQ86" i="16"/>
  <c r="AR86" i="16"/>
  <c r="AS86" i="16"/>
  <c r="AO87" i="16"/>
  <c r="AQ87" i="16"/>
  <c r="AR87" i="16"/>
  <c r="AS87" i="16"/>
  <c r="AO88" i="16"/>
  <c r="AQ88" i="16"/>
  <c r="AR88" i="16"/>
  <c r="AS88" i="16"/>
  <c r="AO89" i="16"/>
  <c r="AQ89" i="16"/>
  <c r="AR89" i="16"/>
  <c r="AS89" i="16"/>
  <c r="AO90" i="16"/>
  <c r="AQ90" i="16"/>
  <c r="AR90" i="16"/>
  <c r="AS90" i="16"/>
  <c r="AO91" i="16"/>
  <c r="AQ91" i="16"/>
  <c r="AR91" i="16"/>
  <c r="AS91" i="16"/>
  <c r="AO92" i="16"/>
  <c r="AQ92" i="16"/>
  <c r="AR92" i="16"/>
  <c r="AS92" i="16"/>
  <c r="AO93" i="16"/>
  <c r="AQ93" i="16"/>
  <c r="AR93" i="16"/>
  <c r="AS93" i="16"/>
  <c r="AO94" i="16"/>
  <c r="AQ94" i="16"/>
  <c r="AR94" i="16"/>
  <c r="AS94" i="16"/>
  <c r="AO95" i="16"/>
  <c r="AQ95" i="16"/>
  <c r="AR95" i="16"/>
  <c r="AS95" i="16"/>
  <c r="AO96" i="16"/>
  <c r="AQ96" i="16"/>
  <c r="AR96" i="16"/>
  <c r="AS96" i="16"/>
  <c r="AO97" i="16"/>
  <c r="AQ97" i="16"/>
  <c r="AR97" i="16"/>
  <c r="AS97" i="16"/>
  <c r="AO98" i="16"/>
  <c r="AQ98" i="16"/>
  <c r="AR98" i="16"/>
  <c r="AS98" i="16"/>
  <c r="AO99" i="16"/>
  <c r="AQ99" i="16"/>
  <c r="AR99" i="16"/>
  <c r="AS99" i="16"/>
  <c r="AQ100" i="16"/>
  <c r="AR100" i="16"/>
  <c r="AS100" i="16"/>
  <c r="AK75" i="16"/>
  <c r="AL75" i="16"/>
  <c r="AM75" i="16"/>
  <c r="AN75" i="16"/>
  <c r="AK76" i="16"/>
  <c r="AL76" i="16"/>
  <c r="AM76" i="16"/>
  <c r="AN76" i="16"/>
  <c r="AK77" i="16"/>
  <c r="AL77" i="16"/>
  <c r="AM77" i="16"/>
  <c r="AN77" i="16"/>
  <c r="AK78" i="16"/>
  <c r="AL78" i="16"/>
  <c r="AM78" i="16"/>
  <c r="AN78" i="16"/>
  <c r="AK79" i="16"/>
  <c r="AJ79" i="16" s="1"/>
  <c r="AL79" i="16"/>
  <c r="AM79" i="16"/>
  <c r="AN79" i="16"/>
  <c r="AK80" i="16"/>
  <c r="AL80" i="16"/>
  <c r="AM80" i="16"/>
  <c r="AN80" i="16"/>
  <c r="AK81" i="16"/>
  <c r="AL81" i="16"/>
  <c r="AM81" i="16"/>
  <c r="AN81" i="16"/>
  <c r="AK82" i="16"/>
  <c r="AL82" i="16"/>
  <c r="AM82" i="16"/>
  <c r="AN82" i="16"/>
  <c r="AK83" i="16"/>
  <c r="AJ83" i="16" s="1"/>
  <c r="AL83" i="16"/>
  <c r="AM83" i="16"/>
  <c r="AN83" i="16"/>
  <c r="AK84" i="16"/>
  <c r="AJ84" i="16" s="1"/>
  <c r="AL84" i="16"/>
  <c r="AM84" i="16"/>
  <c r="AN84" i="16"/>
  <c r="AK85" i="16"/>
  <c r="AL85" i="16"/>
  <c r="AM85" i="16"/>
  <c r="AN85" i="16"/>
  <c r="AK86" i="16"/>
  <c r="AJ86" i="16" s="1"/>
  <c r="AL86" i="16"/>
  <c r="AM86" i="16"/>
  <c r="AN86" i="16"/>
  <c r="AK87" i="16"/>
  <c r="AJ87" i="16" s="1"/>
  <c r="AL87" i="16"/>
  <c r="AM87" i="16"/>
  <c r="AN87" i="16"/>
  <c r="AK88" i="16"/>
  <c r="AJ88" i="16" s="1"/>
  <c r="AL88" i="16"/>
  <c r="AM88" i="16"/>
  <c r="AN88" i="16"/>
  <c r="AK89" i="16"/>
  <c r="AJ89" i="16" s="1"/>
  <c r="AL89" i="16"/>
  <c r="AM89" i="16"/>
  <c r="AN89" i="16"/>
  <c r="AK90" i="16"/>
  <c r="AJ90" i="16" s="1"/>
  <c r="AL90" i="16"/>
  <c r="AM90" i="16"/>
  <c r="AN90" i="16"/>
  <c r="AK91" i="16"/>
  <c r="AJ91" i="16" s="1"/>
  <c r="AL91" i="16"/>
  <c r="AM91" i="16"/>
  <c r="AN91" i="16"/>
  <c r="AK92" i="16"/>
  <c r="AL92" i="16"/>
  <c r="AM92" i="16"/>
  <c r="AN92" i="16"/>
  <c r="AK93" i="16"/>
  <c r="AJ93" i="16" s="1"/>
  <c r="AL93" i="16"/>
  <c r="AM93" i="16"/>
  <c r="AN93" i="16"/>
  <c r="AK94" i="16"/>
  <c r="AJ94" i="16" s="1"/>
  <c r="AL94" i="16"/>
  <c r="AM94" i="16"/>
  <c r="AN94" i="16"/>
  <c r="AK95" i="16"/>
  <c r="AL95" i="16"/>
  <c r="AM95" i="16"/>
  <c r="AN95" i="16"/>
  <c r="AK96" i="16"/>
  <c r="AJ96" i="16" s="1"/>
  <c r="AL96" i="16"/>
  <c r="AM96" i="16"/>
  <c r="AN96" i="16"/>
  <c r="AK97" i="16"/>
  <c r="AL97" i="16"/>
  <c r="AM97" i="16"/>
  <c r="AN97" i="16"/>
  <c r="AK98" i="16"/>
  <c r="AJ98" i="16" s="1"/>
  <c r="AL98" i="16"/>
  <c r="AM98" i="16"/>
  <c r="AN98" i="16"/>
  <c r="AK99" i="16"/>
  <c r="AL99" i="16"/>
  <c r="AM99" i="16"/>
  <c r="AN99" i="16"/>
  <c r="AK100" i="16"/>
  <c r="AJ100" i="16" s="1"/>
  <c r="AL100" i="16"/>
  <c r="AM100" i="16"/>
  <c r="AN100" i="16"/>
  <c r="AF76" i="16"/>
  <c r="AG76" i="16"/>
  <c r="AH76" i="16"/>
  <c r="AI76" i="16"/>
  <c r="AF77" i="16"/>
  <c r="AG77" i="16"/>
  <c r="AH77" i="16"/>
  <c r="AI77" i="16"/>
  <c r="AF78" i="16"/>
  <c r="AE78" i="16" s="1"/>
  <c r="AG78" i="16"/>
  <c r="AH78" i="16"/>
  <c r="AI78" i="16"/>
  <c r="AF79" i="16"/>
  <c r="AE79" i="16" s="1"/>
  <c r="AG79" i="16"/>
  <c r="AH79" i="16"/>
  <c r="AI79" i="16"/>
  <c r="AF80" i="16"/>
  <c r="AG80" i="16"/>
  <c r="AH80" i="16"/>
  <c r="AI80" i="16"/>
  <c r="AF81" i="16"/>
  <c r="AG81" i="16"/>
  <c r="AH81" i="16"/>
  <c r="AI81" i="16"/>
  <c r="AF82" i="16"/>
  <c r="AE82" i="16" s="1"/>
  <c r="AG82" i="16"/>
  <c r="AH82" i="16"/>
  <c r="AI82" i="16"/>
  <c r="AF83" i="16"/>
  <c r="AE83" i="16" s="1"/>
  <c r="AG83" i="16"/>
  <c r="AH83" i="16"/>
  <c r="AI83" i="16"/>
  <c r="AF84" i="16"/>
  <c r="AE84" i="16" s="1"/>
  <c r="AG84" i="16"/>
  <c r="AH84" i="16"/>
  <c r="AI84" i="16"/>
  <c r="AF85" i="16"/>
  <c r="AE85" i="16" s="1"/>
  <c r="AG85" i="16"/>
  <c r="AH85" i="16"/>
  <c r="AI85" i="16"/>
  <c r="AF86" i="16"/>
  <c r="AE86" i="16" s="1"/>
  <c r="AG86" i="16"/>
  <c r="AH86" i="16"/>
  <c r="AI86" i="16"/>
  <c r="AF87" i="16"/>
  <c r="AE87" i="16" s="1"/>
  <c r="AG87" i="16"/>
  <c r="AH87" i="16"/>
  <c r="AI87" i="16"/>
  <c r="AF88" i="16"/>
  <c r="AG88" i="16"/>
  <c r="AH88" i="16"/>
  <c r="AI88" i="16"/>
  <c r="AF89" i="16"/>
  <c r="AG89" i="16"/>
  <c r="AH89" i="16"/>
  <c r="AI89" i="16"/>
  <c r="AF90" i="16"/>
  <c r="AE90" i="16" s="1"/>
  <c r="AG90" i="16"/>
  <c r="AH90" i="16"/>
  <c r="AI90" i="16"/>
  <c r="AF91" i="16"/>
  <c r="AE91" i="16" s="1"/>
  <c r="AG91" i="16"/>
  <c r="AH91" i="16"/>
  <c r="AI91" i="16"/>
  <c r="AF92" i="16"/>
  <c r="AE92" i="16" s="1"/>
  <c r="AG92" i="16"/>
  <c r="AH92" i="16"/>
  <c r="AI92" i="16"/>
  <c r="AF93" i="16"/>
  <c r="AE93" i="16" s="1"/>
  <c r="AG93" i="16"/>
  <c r="AH93" i="16"/>
  <c r="AI93" i="16"/>
  <c r="AF94" i="16"/>
  <c r="AE94" i="16" s="1"/>
  <c r="AG94" i="16"/>
  <c r="AH94" i="16"/>
  <c r="AI94" i="16"/>
  <c r="AF95" i="16"/>
  <c r="AE95" i="16" s="1"/>
  <c r="AG95" i="16"/>
  <c r="AH95" i="16"/>
  <c r="AI95" i="16"/>
  <c r="AF96" i="16"/>
  <c r="AE96" i="16" s="1"/>
  <c r="AG96" i="16"/>
  <c r="AH96" i="16"/>
  <c r="AI96" i="16"/>
  <c r="AF97" i="16"/>
  <c r="AG97" i="16"/>
  <c r="AH97" i="16"/>
  <c r="AI97" i="16"/>
  <c r="AF98" i="16"/>
  <c r="AE98" i="16" s="1"/>
  <c r="AG98" i="16"/>
  <c r="AH98" i="16"/>
  <c r="AI98" i="16"/>
  <c r="AF99" i="16"/>
  <c r="AE99" i="16" s="1"/>
  <c r="AG99" i="16"/>
  <c r="AH99" i="16"/>
  <c r="AI99" i="16"/>
  <c r="AF100" i="16"/>
  <c r="AE100" i="16" s="1"/>
  <c r="AG100" i="16"/>
  <c r="AH100" i="16"/>
  <c r="AI100" i="16"/>
  <c r="AA76" i="16"/>
  <c r="AB76" i="16"/>
  <c r="AC76" i="16"/>
  <c r="AD76" i="16"/>
  <c r="AA77" i="16"/>
  <c r="AB77" i="16"/>
  <c r="AC77" i="16"/>
  <c r="AD77" i="16"/>
  <c r="AA78" i="16"/>
  <c r="Z78" i="16" s="1"/>
  <c r="AB78" i="16"/>
  <c r="AC78" i="16"/>
  <c r="AD78" i="16"/>
  <c r="AA79" i="16"/>
  <c r="Z79" i="16" s="1"/>
  <c r="AB79" i="16"/>
  <c r="AC79" i="16"/>
  <c r="AD79" i="16"/>
  <c r="AA80" i="16"/>
  <c r="Z80" i="16" s="1"/>
  <c r="AB80" i="16"/>
  <c r="AC80" i="16"/>
  <c r="AD80" i="16"/>
  <c r="AA81" i="16"/>
  <c r="Z81" i="16" s="1"/>
  <c r="AB81" i="16"/>
  <c r="AC81" i="16"/>
  <c r="AD81" i="16"/>
  <c r="AA82" i="16"/>
  <c r="AB82" i="16"/>
  <c r="AC82" i="16"/>
  <c r="AD82" i="16"/>
  <c r="AA83" i="16"/>
  <c r="Z83" i="16" s="1"/>
  <c r="AB83" i="16"/>
  <c r="AC83" i="16"/>
  <c r="AD83" i="16"/>
  <c r="AA84" i="16"/>
  <c r="Z84" i="16" s="1"/>
  <c r="AB84" i="16"/>
  <c r="AC84" i="16"/>
  <c r="AD84" i="16"/>
  <c r="AA85" i="16"/>
  <c r="Z85" i="16" s="1"/>
  <c r="AB85" i="16"/>
  <c r="AC85" i="16"/>
  <c r="AD85" i="16"/>
  <c r="AA86" i="16"/>
  <c r="AB86" i="16"/>
  <c r="AC86" i="16"/>
  <c r="AD86" i="16"/>
  <c r="AA87" i="16"/>
  <c r="AB87" i="16"/>
  <c r="AC87" i="16"/>
  <c r="AD87" i="16"/>
  <c r="AA88" i="16"/>
  <c r="AB88" i="16"/>
  <c r="AC88" i="16"/>
  <c r="AD88" i="16"/>
  <c r="AA89" i="16"/>
  <c r="Z89" i="16" s="1"/>
  <c r="AB89" i="16"/>
  <c r="AC89" i="16"/>
  <c r="AD89" i="16"/>
  <c r="AA90" i="16"/>
  <c r="Z90" i="16" s="1"/>
  <c r="AB90" i="16"/>
  <c r="AC90" i="16"/>
  <c r="AD90" i="16"/>
  <c r="AA91" i="16"/>
  <c r="AB91" i="16"/>
  <c r="AC91" i="16"/>
  <c r="AD91" i="16"/>
  <c r="AA92" i="16"/>
  <c r="AB92" i="16"/>
  <c r="AC92" i="16"/>
  <c r="AD92" i="16"/>
  <c r="AA93" i="16"/>
  <c r="Z93" i="16"/>
  <c r="AB93" i="16"/>
  <c r="AC93" i="16"/>
  <c r="AD93" i="16"/>
  <c r="AA94" i="16"/>
  <c r="Z94" i="16" s="1"/>
  <c r="AB94" i="16"/>
  <c r="AC94" i="16"/>
  <c r="AD94" i="16"/>
  <c r="AA95" i="16"/>
  <c r="Z95" i="16" s="1"/>
  <c r="AB95" i="16"/>
  <c r="AC95" i="16"/>
  <c r="AD95" i="16"/>
  <c r="AA96" i="16"/>
  <c r="Z96" i="16" s="1"/>
  <c r="AB96" i="16"/>
  <c r="AC96" i="16"/>
  <c r="AD96" i="16"/>
  <c r="AA97" i="16"/>
  <c r="Z97" i="16" s="1"/>
  <c r="AB97" i="16"/>
  <c r="AC97" i="16"/>
  <c r="AD97" i="16"/>
  <c r="AA98" i="16"/>
  <c r="AB98" i="16"/>
  <c r="AC98" i="16"/>
  <c r="AD98" i="16"/>
  <c r="AA99" i="16"/>
  <c r="Z99" i="16" s="1"/>
  <c r="AB99" i="16"/>
  <c r="AC99" i="16"/>
  <c r="AD99" i="16"/>
  <c r="AA100" i="16"/>
  <c r="Z100" i="16" s="1"/>
  <c r="AB100" i="16"/>
  <c r="AC100" i="16"/>
  <c r="AD100" i="16"/>
  <c r="AO77" i="16"/>
  <c r="AO78" i="16"/>
  <c r="AO100" i="16"/>
  <c r="AJ75" i="16"/>
  <c r="AJ76" i="16"/>
  <c r="AJ77" i="16"/>
  <c r="AJ78" i="16"/>
  <c r="AJ80" i="16"/>
  <c r="AJ81" i="16"/>
  <c r="AJ82" i="16"/>
  <c r="AJ85" i="16"/>
  <c r="AJ92" i="16"/>
  <c r="AJ95" i="16"/>
  <c r="AJ97" i="16"/>
  <c r="AJ99" i="16"/>
  <c r="AT75" i="16"/>
  <c r="Z76" i="16"/>
  <c r="Z77" i="16"/>
  <c r="Z82" i="16"/>
  <c r="Z86" i="16"/>
  <c r="Z87" i="16"/>
  <c r="Z88" i="16"/>
  <c r="Z91" i="16"/>
  <c r="Z92" i="16"/>
  <c r="Z98" i="16"/>
  <c r="AE76" i="16"/>
  <c r="AE77" i="16"/>
  <c r="AE80" i="16"/>
  <c r="AE81" i="16"/>
  <c r="AE88" i="16"/>
  <c r="AE89" i="16"/>
  <c r="AE97" i="16"/>
  <c r="B3" i="15"/>
  <c r="D3" i="14"/>
  <c r="D22" i="1" s="1"/>
  <c r="T2" i="16" s="1"/>
  <c r="C3" i="14"/>
  <c r="H23" i="1" s="1"/>
  <c r="H24" i="1" s="1"/>
  <c r="B3" i="14"/>
  <c r="D19" i="1"/>
  <c r="Q2" i="16" s="1"/>
  <c r="D18" i="1"/>
  <c r="P2" i="16"/>
  <c r="D3" i="12"/>
  <c r="D16" i="1" s="1"/>
  <c r="N2" i="16"/>
  <c r="C3" i="12"/>
  <c r="D15" i="1" s="1"/>
  <c r="M2" i="16" s="1"/>
  <c r="B3" i="12"/>
  <c r="D14" i="1" s="1"/>
  <c r="L2" i="16" s="1"/>
  <c r="A5" i="10"/>
  <c r="D12" i="1"/>
  <c r="J2" i="16" s="1"/>
  <c r="D3" i="10"/>
  <c r="D13" i="1"/>
  <c r="K2" i="16" s="1"/>
  <c r="B2" i="10"/>
  <c r="D11" i="1"/>
  <c r="I2" i="16" s="1"/>
  <c r="B3" i="10"/>
  <c r="A5" i="9"/>
  <c r="C2" i="9"/>
  <c r="H9" i="1" s="1"/>
  <c r="D3" i="9"/>
  <c r="D10" i="1"/>
  <c r="H2" i="16" s="1"/>
  <c r="C3" i="9"/>
  <c r="H12" i="1" s="1"/>
  <c r="H13" i="1" s="1"/>
  <c r="B3" i="9"/>
  <c r="H80" i="9"/>
  <c r="J80" i="9" s="1"/>
  <c r="H79" i="9"/>
  <c r="H78" i="9"/>
  <c r="J78" i="9" s="1"/>
  <c r="H77" i="9"/>
  <c r="J77" i="9"/>
  <c r="H76" i="9"/>
  <c r="J76" i="9" s="1"/>
  <c r="H75" i="9"/>
  <c r="J75" i="9" s="1"/>
  <c r="H74" i="9"/>
  <c r="H73" i="9"/>
  <c r="J73" i="9" s="1"/>
  <c r="H72" i="9"/>
  <c r="H71" i="9"/>
  <c r="H70" i="9"/>
  <c r="J70" i="9" s="1"/>
  <c r="H69" i="9"/>
  <c r="J69" i="9" s="1"/>
  <c r="H68" i="9"/>
  <c r="J68" i="9" s="1"/>
  <c r="H67" i="9"/>
  <c r="J67" i="9" s="1"/>
  <c r="H66" i="9"/>
  <c r="H65" i="9"/>
  <c r="J65" i="9"/>
  <c r="H64" i="9"/>
  <c r="J64" i="9" s="1"/>
  <c r="H63" i="9"/>
  <c r="J63" i="9" s="1"/>
  <c r="H62" i="9"/>
  <c r="H61" i="9"/>
  <c r="J61" i="9"/>
  <c r="H60" i="9"/>
  <c r="J60" i="9" s="1"/>
  <c r="H59" i="9"/>
  <c r="H58" i="9"/>
  <c r="J58" i="9" s="1"/>
  <c r="H57" i="9"/>
  <c r="J57" i="9" s="1"/>
  <c r="H56" i="9"/>
  <c r="H55" i="9"/>
  <c r="H54" i="9"/>
  <c r="J54" i="9" s="1"/>
  <c r="H53" i="9"/>
  <c r="J53" i="9"/>
  <c r="H52" i="9"/>
  <c r="J52" i="9" s="1"/>
  <c r="H51" i="9"/>
  <c r="J51" i="9" s="1"/>
  <c r="H50" i="9"/>
  <c r="H49" i="9"/>
  <c r="J49" i="9"/>
  <c r="H48" i="9"/>
  <c r="H47" i="9"/>
  <c r="H46" i="9"/>
  <c r="J46" i="9" s="1"/>
  <c r="H45" i="9"/>
  <c r="J45" i="9" s="1"/>
  <c r="H44" i="9"/>
  <c r="H43" i="9"/>
  <c r="H42" i="9"/>
  <c r="J42" i="9" s="1"/>
  <c r="H41" i="9"/>
  <c r="J41" i="9" s="1"/>
  <c r="H40" i="9"/>
  <c r="J40" i="9" s="1"/>
  <c r="H39" i="9"/>
  <c r="H38" i="9"/>
  <c r="J38" i="9" s="1"/>
  <c r="H37" i="9"/>
  <c r="J37" i="9" s="1"/>
  <c r="H36" i="9"/>
  <c r="H35" i="9"/>
  <c r="H34" i="9"/>
  <c r="J34" i="9" s="1"/>
  <c r="H33" i="9"/>
  <c r="J33" i="9" s="1"/>
  <c r="H32" i="9"/>
  <c r="H31" i="9"/>
  <c r="J31" i="9" s="1"/>
  <c r="H30" i="9"/>
  <c r="J30" i="9" s="1"/>
  <c r="H29" i="9"/>
  <c r="J29" i="9" s="1"/>
  <c r="H28" i="9"/>
  <c r="J28" i="9" s="1"/>
  <c r="H27" i="9"/>
  <c r="J27" i="9" s="1"/>
  <c r="H26" i="9"/>
  <c r="J26" i="9" s="1"/>
  <c r="H25" i="9"/>
  <c r="J25" i="9"/>
  <c r="H24" i="9"/>
  <c r="J24" i="9" s="1"/>
  <c r="H23" i="9"/>
  <c r="J23" i="9" s="1"/>
  <c r="H22" i="9"/>
  <c r="J22" i="9"/>
  <c r="H21" i="9"/>
  <c r="J21" i="9"/>
  <c r="H20" i="9"/>
  <c r="H19" i="9"/>
  <c r="H18" i="9"/>
  <c r="J18" i="9" s="1"/>
  <c r="H17" i="9"/>
  <c r="H16" i="9"/>
  <c r="J16" i="9" s="1"/>
  <c r="H15" i="9"/>
  <c r="J15" i="9" s="1"/>
  <c r="H14" i="9"/>
  <c r="H13" i="9"/>
  <c r="J13" i="9"/>
  <c r="H12" i="9"/>
  <c r="H11" i="9"/>
  <c r="J11" i="9" s="1"/>
  <c r="H10" i="9"/>
  <c r="H9" i="9"/>
  <c r="J9" i="9"/>
  <c r="H8" i="9"/>
  <c r="J8" i="9" s="1"/>
  <c r="J79" i="9"/>
  <c r="J74" i="9"/>
  <c r="J72" i="9"/>
  <c r="J71" i="9"/>
  <c r="J66" i="9"/>
  <c r="J62" i="9"/>
  <c r="J59" i="9"/>
  <c r="J56" i="9"/>
  <c r="J55" i="9"/>
  <c r="J50" i="9"/>
  <c r="J48" i="9"/>
  <c r="J47" i="9"/>
  <c r="J44" i="9"/>
  <c r="J43" i="9"/>
  <c r="J39" i="9"/>
  <c r="J36" i="9"/>
  <c r="J35" i="9"/>
  <c r="J32" i="9"/>
  <c r="J20" i="9"/>
  <c r="J19" i="9"/>
  <c r="J14" i="9"/>
  <c r="J12" i="9"/>
  <c r="J10" i="9"/>
  <c r="H80" i="10"/>
  <c r="H79" i="10"/>
  <c r="J79" i="10" s="1"/>
  <c r="H78" i="10"/>
  <c r="J78" i="10" s="1"/>
  <c r="H77" i="10"/>
  <c r="J77" i="10" s="1"/>
  <c r="H76" i="10"/>
  <c r="H75" i="10"/>
  <c r="J75" i="10" s="1"/>
  <c r="H74" i="10"/>
  <c r="J74" i="10" s="1"/>
  <c r="H73" i="10"/>
  <c r="J73" i="10" s="1"/>
  <c r="H72" i="10"/>
  <c r="J72" i="10" s="1"/>
  <c r="H71" i="10"/>
  <c r="J71" i="10" s="1"/>
  <c r="H70" i="10"/>
  <c r="J70" i="10" s="1"/>
  <c r="H69" i="10"/>
  <c r="J69" i="10" s="1"/>
  <c r="H68" i="10"/>
  <c r="J68" i="10" s="1"/>
  <c r="H67" i="10"/>
  <c r="J67" i="10" s="1"/>
  <c r="H66" i="10"/>
  <c r="J66" i="10" s="1"/>
  <c r="H65" i="10"/>
  <c r="J65" i="10" s="1"/>
  <c r="H64" i="10"/>
  <c r="J64" i="10" s="1"/>
  <c r="H63" i="10"/>
  <c r="J63" i="10" s="1"/>
  <c r="H62" i="10"/>
  <c r="J62" i="10" s="1"/>
  <c r="H61" i="10"/>
  <c r="J61" i="10" s="1"/>
  <c r="H60" i="10"/>
  <c r="J60" i="10" s="1"/>
  <c r="H59" i="10"/>
  <c r="J59" i="10" s="1"/>
  <c r="H58" i="10"/>
  <c r="J58" i="10" s="1"/>
  <c r="H57" i="10"/>
  <c r="J57" i="10" s="1"/>
  <c r="H56" i="10"/>
  <c r="J56" i="10" s="1"/>
  <c r="H55" i="10"/>
  <c r="J55" i="10" s="1"/>
  <c r="H54" i="10"/>
  <c r="J54" i="10" s="1"/>
  <c r="H53" i="10"/>
  <c r="J53" i="10" s="1"/>
  <c r="H52" i="10"/>
  <c r="H51" i="10"/>
  <c r="J51" i="10" s="1"/>
  <c r="H50" i="10"/>
  <c r="J50" i="10" s="1"/>
  <c r="H49" i="10"/>
  <c r="J49" i="10" s="1"/>
  <c r="H48" i="10"/>
  <c r="J48" i="10" s="1"/>
  <c r="H47" i="10"/>
  <c r="J47" i="10" s="1"/>
  <c r="H46" i="10"/>
  <c r="J46" i="10" s="1"/>
  <c r="H45" i="10"/>
  <c r="J45" i="10" s="1"/>
  <c r="H44" i="10"/>
  <c r="H43" i="10"/>
  <c r="J43" i="10" s="1"/>
  <c r="H42" i="10"/>
  <c r="J42" i="10" s="1"/>
  <c r="H41" i="10"/>
  <c r="J41" i="10" s="1"/>
  <c r="H40" i="10"/>
  <c r="J40" i="10" s="1"/>
  <c r="H39" i="10"/>
  <c r="J39" i="10" s="1"/>
  <c r="H38" i="10"/>
  <c r="J38" i="10" s="1"/>
  <c r="H37" i="10"/>
  <c r="J37" i="10" s="1"/>
  <c r="H36" i="10"/>
  <c r="J36" i="10" s="1"/>
  <c r="H35" i="10"/>
  <c r="J35" i="10" s="1"/>
  <c r="H34" i="10"/>
  <c r="J34" i="10" s="1"/>
  <c r="H33" i="10"/>
  <c r="J33" i="10" s="1"/>
  <c r="H32" i="10"/>
  <c r="J32" i="10" s="1"/>
  <c r="H31" i="10"/>
  <c r="J31" i="10" s="1"/>
  <c r="H30" i="10"/>
  <c r="J30" i="10" s="1"/>
  <c r="H29" i="10"/>
  <c r="J29" i="10" s="1"/>
  <c r="H28" i="10"/>
  <c r="J28" i="10" s="1"/>
  <c r="H27" i="10"/>
  <c r="J27" i="10" s="1"/>
  <c r="H26" i="10"/>
  <c r="J26" i="10" s="1"/>
  <c r="H25" i="10"/>
  <c r="J25" i="10" s="1"/>
  <c r="H24" i="10"/>
  <c r="J24" i="10" s="1"/>
  <c r="H23" i="10"/>
  <c r="J23" i="10" s="1"/>
  <c r="H22" i="10"/>
  <c r="J22" i="10" s="1"/>
  <c r="H21" i="10"/>
  <c r="J21" i="10" s="1"/>
  <c r="H20" i="10"/>
  <c r="J20" i="10" s="1"/>
  <c r="H19" i="10"/>
  <c r="J19" i="10" s="1"/>
  <c r="H18" i="10"/>
  <c r="J18" i="10" s="1"/>
  <c r="H17" i="10"/>
  <c r="J17" i="10" s="1"/>
  <c r="H16" i="10"/>
  <c r="J16" i="10" s="1"/>
  <c r="H15" i="10"/>
  <c r="J15" i="10" s="1"/>
  <c r="H14" i="10"/>
  <c r="J14" i="10" s="1"/>
  <c r="H13" i="10"/>
  <c r="J13" i="10" s="1"/>
  <c r="H12" i="10"/>
  <c r="J12" i="10" s="1"/>
  <c r="H11" i="10"/>
  <c r="J11" i="10" s="1"/>
  <c r="H10" i="10"/>
  <c r="J10" i="10" s="1"/>
  <c r="H9" i="10"/>
  <c r="J9" i="10" s="1"/>
  <c r="H8" i="10"/>
  <c r="J80" i="10"/>
  <c r="J76" i="10"/>
  <c r="J52" i="10"/>
  <c r="J44" i="10"/>
  <c r="I8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5" i="10" s="1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5" i="9" s="1"/>
  <c r="I8" i="9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5" i="12" s="1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C2" i="16"/>
  <c r="B2" i="16"/>
  <c r="H9" i="14"/>
  <c r="J9" i="14" s="1"/>
  <c r="H10" i="14"/>
  <c r="J10" i="14" s="1"/>
  <c r="H11" i="14"/>
  <c r="J11" i="14" s="1"/>
  <c r="H12" i="14"/>
  <c r="J12" i="14" s="1"/>
  <c r="H13" i="14"/>
  <c r="H14" i="14"/>
  <c r="J14" i="14" s="1"/>
  <c r="H15" i="14"/>
  <c r="J15" i="14" s="1"/>
  <c r="H16" i="14"/>
  <c r="J16" i="14" s="1"/>
  <c r="H17" i="14"/>
  <c r="H18" i="14"/>
  <c r="J18" i="14" s="1"/>
  <c r="H19" i="14"/>
  <c r="J19" i="14" s="1"/>
  <c r="H20" i="14"/>
  <c r="J20" i="14" s="1"/>
  <c r="H21" i="14"/>
  <c r="J21" i="14" s="1"/>
  <c r="H22" i="14"/>
  <c r="H23" i="14"/>
  <c r="J23" i="14" s="1"/>
  <c r="H24" i="14"/>
  <c r="J24" i="14" s="1"/>
  <c r="H25" i="14"/>
  <c r="H26" i="14"/>
  <c r="J26" i="14" s="1"/>
  <c r="H27" i="14"/>
  <c r="H28" i="14"/>
  <c r="J28" i="14" s="1"/>
  <c r="H29" i="14"/>
  <c r="H30" i="14"/>
  <c r="J30" i="14" s="1"/>
  <c r="H31" i="14"/>
  <c r="J31" i="14" s="1"/>
  <c r="H32" i="14"/>
  <c r="J32" i="14" s="1"/>
  <c r="H33" i="14"/>
  <c r="J33" i="14" s="1"/>
  <c r="H34" i="14"/>
  <c r="H35" i="14"/>
  <c r="H36" i="14"/>
  <c r="J36" i="14" s="1"/>
  <c r="H37" i="14"/>
  <c r="H38" i="14"/>
  <c r="J38" i="14" s="1"/>
  <c r="H39" i="14"/>
  <c r="J39" i="14" s="1"/>
  <c r="H40" i="14"/>
  <c r="J40" i="14" s="1"/>
  <c r="H41" i="14"/>
  <c r="J41" i="14" s="1"/>
  <c r="H42" i="14"/>
  <c r="J42" i="14" s="1"/>
  <c r="H43" i="14"/>
  <c r="J43" i="14" s="1"/>
  <c r="H44" i="14"/>
  <c r="J44" i="14" s="1"/>
  <c r="H45" i="14"/>
  <c r="J45" i="14" s="1"/>
  <c r="H46" i="14"/>
  <c r="J46" i="14" s="1"/>
  <c r="H47" i="14"/>
  <c r="H48" i="14"/>
  <c r="J48" i="14" s="1"/>
  <c r="H49" i="14"/>
  <c r="J49" i="14" s="1"/>
  <c r="H50" i="14"/>
  <c r="J50" i="14" s="1"/>
  <c r="H51" i="14"/>
  <c r="J51" i="14" s="1"/>
  <c r="H52" i="14"/>
  <c r="J52" i="14" s="1"/>
  <c r="H53" i="14"/>
  <c r="J53" i="14" s="1"/>
  <c r="H54" i="14"/>
  <c r="H55" i="14"/>
  <c r="J55" i="14" s="1"/>
  <c r="H56" i="14"/>
  <c r="J56" i="14" s="1"/>
  <c r="H57" i="14"/>
  <c r="H58" i="14"/>
  <c r="J58" i="14" s="1"/>
  <c r="H59" i="14"/>
  <c r="J59" i="14" s="1"/>
  <c r="H60" i="14"/>
  <c r="J60" i="14" s="1"/>
  <c r="H61" i="14"/>
  <c r="J61" i="14" s="1"/>
  <c r="H62" i="14"/>
  <c r="H63" i="14"/>
  <c r="J63" i="14" s="1"/>
  <c r="H64" i="14"/>
  <c r="J64" i="14" s="1"/>
  <c r="H65" i="14"/>
  <c r="J65" i="14" s="1"/>
  <c r="H8" i="14"/>
  <c r="J8" i="14" s="1"/>
  <c r="H80" i="14"/>
  <c r="J80" i="14" s="1"/>
  <c r="H79" i="14"/>
  <c r="J79" i="14" s="1"/>
  <c r="H78" i="14"/>
  <c r="J78" i="14" s="1"/>
  <c r="H77" i="14"/>
  <c r="J77" i="14" s="1"/>
  <c r="H76" i="14"/>
  <c r="J76" i="14" s="1"/>
  <c r="H75" i="14"/>
  <c r="J75" i="14" s="1"/>
  <c r="H74" i="14"/>
  <c r="J74" i="14" s="1"/>
  <c r="H73" i="14"/>
  <c r="J73" i="14"/>
  <c r="H72" i="14"/>
  <c r="J72" i="14" s="1"/>
  <c r="H71" i="14"/>
  <c r="J71" i="14" s="1"/>
  <c r="H70" i="14"/>
  <c r="J70" i="14" s="1"/>
  <c r="H69" i="14"/>
  <c r="J69" i="14" s="1"/>
  <c r="H68" i="14"/>
  <c r="J68" i="14" s="1"/>
  <c r="H67" i="14"/>
  <c r="J67" i="14"/>
  <c r="H66" i="14"/>
  <c r="J66" i="14" s="1"/>
  <c r="J62" i="14"/>
  <c r="J57" i="14"/>
  <c r="J54" i="14"/>
  <c r="J47" i="14"/>
  <c r="J37" i="14"/>
  <c r="J35" i="14"/>
  <c r="J34" i="14"/>
  <c r="J29" i="14"/>
  <c r="J27" i="14"/>
  <c r="J25" i="14"/>
  <c r="J22" i="14"/>
  <c r="J17" i="14"/>
  <c r="J13" i="14"/>
  <c r="H79" i="12"/>
  <c r="J79" i="12" s="1"/>
  <c r="H78" i="12"/>
  <c r="J78" i="12"/>
  <c r="H77" i="12"/>
  <c r="J77" i="12" s="1"/>
  <c r="H76" i="12"/>
  <c r="J76" i="12" s="1"/>
  <c r="H75" i="12"/>
  <c r="J75" i="12" s="1"/>
  <c r="H74" i="12"/>
  <c r="J74" i="12"/>
  <c r="H73" i="12"/>
  <c r="J73" i="12"/>
  <c r="H72" i="12"/>
  <c r="J72" i="12"/>
  <c r="H71" i="12"/>
  <c r="J71" i="12"/>
  <c r="H70" i="12"/>
  <c r="J70" i="12"/>
  <c r="H69" i="12"/>
  <c r="J69" i="12"/>
  <c r="H68" i="12"/>
  <c r="J68" i="12"/>
  <c r="H67" i="12"/>
  <c r="J67" i="12"/>
  <c r="H66" i="12"/>
  <c r="J66" i="12"/>
  <c r="H65" i="12"/>
  <c r="J65" i="12"/>
  <c r="H64" i="12"/>
  <c r="J64" i="12"/>
  <c r="H63" i="12"/>
  <c r="J63" i="12"/>
  <c r="H62" i="12"/>
  <c r="J62" i="12"/>
  <c r="H61" i="12"/>
  <c r="J61" i="12"/>
  <c r="H60" i="12"/>
  <c r="J60" i="12"/>
  <c r="H59" i="12"/>
  <c r="J59" i="12"/>
  <c r="H58" i="12"/>
  <c r="J58" i="12"/>
  <c r="H57" i="12"/>
  <c r="J57" i="12"/>
  <c r="H56" i="12"/>
  <c r="J56" i="12"/>
  <c r="H55" i="12"/>
  <c r="J55" i="12"/>
  <c r="H54" i="12"/>
  <c r="J54" i="12"/>
  <c r="H53" i="12"/>
  <c r="J53" i="12"/>
  <c r="H52" i="12"/>
  <c r="J52" i="12"/>
  <c r="H51" i="12"/>
  <c r="J51" i="12"/>
  <c r="H50" i="12"/>
  <c r="J50" i="12"/>
  <c r="H49" i="12"/>
  <c r="J49" i="12"/>
  <c r="H48" i="12"/>
  <c r="J48" i="12"/>
  <c r="H47" i="12"/>
  <c r="J47" i="12"/>
  <c r="H46" i="12"/>
  <c r="J46" i="12"/>
  <c r="H45" i="12"/>
  <c r="J45" i="12"/>
  <c r="H44" i="12"/>
  <c r="J44" i="12"/>
  <c r="H43" i="12"/>
  <c r="J43" i="12"/>
  <c r="H42" i="12"/>
  <c r="J42" i="12"/>
  <c r="H41" i="12"/>
  <c r="J41" i="12"/>
  <c r="H40" i="12"/>
  <c r="J40" i="12"/>
  <c r="H39" i="12"/>
  <c r="J39" i="12"/>
  <c r="H38" i="12"/>
  <c r="J38" i="12"/>
  <c r="H37" i="12"/>
  <c r="J37" i="12"/>
  <c r="H36" i="12"/>
  <c r="J36" i="12"/>
  <c r="H35" i="12"/>
  <c r="J35" i="12"/>
  <c r="H34" i="12"/>
  <c r="J34" i="12"/>
  <c r="H33" i="12"/>
  <c r="J33" i="12"/>
  <c r="H32" i="12"/>
  <c r="J32" i="12"/>
  <c r="H31" i="12"/>
  <c r="J31" i="12"/>
  <c r="H30" i="12"/>
  <c r="J30" i="12"/>
  <c r="H29" i="12"/>
  <c r="J29" i="12"/>
  <c r="H28" i="12"/>
  <c r="J28" i="12"/>
  <c r="H27" i="12"/>
  <c r="J27" i="12"/>
  <c r="H26" i="12"/>
  <c r="J26" i="12"/>
  <c r="H25" i="12"/>
  <c r="J25" i="12"/>
  <c r="H24" i="12"/>
  <c r="J24" i="12"/>
  <c r="H23" i="12"/>
  <c r="J23" i="12"/>
  <c r="H22" i="12"/>
  <c r="J22" i="12"/>
  <c r="H21" i="12"/>
  <c r="J21" i="12"/>
  <c r="H20" i="12"/>
  <c r="J20" i="12"/>
  <c r="H19" i="12"/>
  <c r="J19" i="12"/>
  <c r="H18" i="12"/>
  <c r="J18" i="12"/>
  <c r="H17" i="12"/>
  <c r="J17" i="12"/>
  <c r="H16" i="12"/>
  <c r="J16" i="12"/>
  <c r="H15" i="12"/>
  <c r="J15" i="12"/>
  <c r="H14" i="12"/>
  <c r="J14" i="12"/>
  <c r="H13" i="12"/>
  <c r="J13" i="12"/>
  <c r="H12" i="12"/>
  <c r="J12" i="12"/>
  <c r="H11" i="12"/>
  <c r="J11" i="12"/>
  <c r="H10" i="12"/>
  <c r="J10" i="12"/>
  <c r="H9" i="12"/>
  <c r="J9" i="12"/>
  <c r="H8" i="12"/>
  <c r="J8" i="12"/>
  <c r="E5" i="15"/>
  <c r="E5" i="14"/>
  <c r="E5" i="12"/>
  <c r="E5" i="10"/>
  <c r="E5" i="9"/>
  <c r="J5" i="12"/>
  <c r="B2" i="9"/>
  <c r="C2" i="15"/>
  <c r="D2" i="15"/>
  <c r="D27" i="1" s="1"/>
  <c r="Y2" i="16"/>
  <c r="B2" i="15"/>
  <c r="D25" i="1"/>
  <c r="W2" i="16" s="1"/>
  <c r="E2" i="12"/>
  <c r="D17" i="1" s="1"/>
  <c r="D8" i="1"/>
  <c r="H10" i="1"/>
  <c r="O2" i="16"/>
  <c r="F2" i="16"/>
  <c r="J5" i="14" l="1"/>
  <c r="D20" i="1"/>
  <c r="R2" i="16" s="1"/>
  <c r="D21" i="1"/>
  <c r="S2" i="16" s="1"/>
  <c r="H5" i="10"/>
  <c r="J17" i="9"/>
  <c r="H5" i="9"/>
  <c r="D26" i="1"/>
  <c r="H17" i="1"/>
  <c r="H18" i="1" s="1"/>
  <c r="G28" i="1" s="1"/>
  <c r="D2" i="16" s="1"/>
  <c r="J5" i="9"/>
  <c r="H5" i="12"/>
  <c r="H5" i="14"/>
  <c r="J8" i="10"/>
  <c r="J5" i="10" s="1"/>
  <c r="D9" i="1"/>
  <c r="G2" i="16" s="1"/>
  <c r="I5" i="14"/>
  <c r="F8" i="1"/>
  <c r="X2" i="16" l="1"/>
  <c r="F14" i="1"/>
  <c r="C28" i="1" s="1"/>
  <c r="E2" i="16" s="1"/>
  <c r="L20" i="12"/>
  <c r="O78" i="15"/>
  <c r="N79" i="12"/>
  <c r="N17" i="14"/>
  <c r="L13" i="10"/>
  <c r="N15" i="10"/>
  <c r="L46" i="10"/>
  <c r="N19" i="10"/>
  <c r="L68" i="14"/>
  <c r="O16" i="12"/>
  <c r="L72" i="12"/>
  <c r="O27" i="15"/>
  <c r="N18" i="14"/>
  <c r="M78" i="15"/>
  <c r="N21" i="14"/>
  <c r="L66" i="15"/>
  <c r="M62" i="14"/>
  <c r="M51" i="14"/>
  <c r="L70" i="14"/>
  <c r="O53" i="12"/>
  <c r="M60" i="15"/>
  <c r="N72" i="10"/>
  <c r="M68" i="15"/>
  <c r="L37" i="10"/>
  <c r="M75" i="15"/>
  <c r="L34" i="15"/>
  <c r="O30" i="15"/>
  <c r="O37" i="10"/>
  <c r="L58" i="12"/>
  <c r="N39" i="9"/>
  <c r="O51" i="14"/>
  <c r="O9" i="12"/>
  <c r="M56" i="12"/>
  <c r="N77" i="15"/>
  <c r="M49" i="15"/>
  <c r="M74" i="14"/>
  <c r="M64" i="15"/>
  <c r="M26" i="12"/>
  <c r="O36" i="15"/>
  <c r="M10" i="10"/>
  <c r="O11" i="15"/>
  <c r="O76" i="14"/>
  <c r="O65" i="15"/>
  <c r="N79" i="14"/>
  <c r="L28" i="10"/>
  <c r="L54" i="15"/>
  <c r="N36" i="14"/>
  <c r="L52" i="9"/>
  <c r="M47" i="12"/>
  <c r="O28" i="15"/>
  <c r="N35" i="15"/>
  <c r="O68" i="15"/>
  <c r="L24" i="10"/>
  <c r="N24" i="15"/>
  <c r="M54" i="15"/>
  <c r="O40" i="14"/>
  <c r="N57" i="12"/>
  <c r="L62" i="14"/>
  <c r="N65" i="12"/>
  <c r="L26" i="15"/>
  <c r="N16" i="10"/>
  <c r="N45" i="12"/>
  <c r="O32" i="15"/>
  <c r="M74" i="15"/>
  <c r="O66" i="15"/>
  <c r="M49" i="10"/>
  <c r="O66" i="14"/>
  <c r="O17" i="12"/>
  <c r="M14" i="12"/>
  <c r="N33" i="10"/>
  <c r="L18" i="15"/>
  <c r="L36" i="15"/>
  <c r="L78" i="15"/>
  <c r="N55" i="15"/>
  <c r="N20" i="15"/>
  <c r="L76" i="12"/>
  <c r="M10" i="15"/>
  <c r="M54" i="12"/>
  <c r="N26" i="12"/>
  <c r="M50" i="12"/>
  <c r="O48" i="15"/>
  <c r="M28" i="12"/>
  <c r="O67" i="14"/>
  <c r="M52" i="9"/>
  <c r="L70" i="9"/>
  <c r="M69" i="15"/>
  <c r="O24" i="9"/>
  <c r="O13" i="12"/>
  <c r="M25" i="14"/>
  <c r="N43" i="9"/>
  <c r="M48" i="9"/>
  <c r="M33" i="15"/>
  <c r="L60" i="9"/>
  <c r="M61" i="14"/>
  <c r="M57" i="15"/>
  <c r="L11" i="10"/>
  <c r="O64" i="15"/>
  <c r="O39" i="12"/>
  <c r="O15" i="14"/>
  <c r="L66" i="14"/>
  <c r="M55" i="15"/>
  <c r="M74" i="12"/>
  <c r="N78" i="10"/>
  <c r="N40" i="15"/>
  <c r="N52" i="15"/>
  <c r="L14" i="12"/>
  <c r="M32" i="14"/>
  <c r="L18" i="10"/>
  <c r="M27" i="14"/>
  <c r="M77" i="15"/>
  <c r="N14" i="14"/>
  <c r="M79" i="10"/>
  <c r="O55" i="15"/>
  <c r="N59" i="14"/>
  <c r="N76" i="15"/>
  <c r="N30" i="10"/>
  <c r="M54" i="14"/>
  <c r="N26" i="14"/>
  <c r="L16" i="15"/>
  <c r="N52" i="9"/>
  <c r="N50" i="14"/>
  <c r="M47" i="10"/>
  <c r="M37" i="12"/>
  <c r="O25" i="9"/>
  <c r="O57" i="10"/>
  <c r="O63" i="14"/>
  <c r="M79" i="14"/>
  <c r="L28" i="15"/>
  <c r="L35" i="10"/>
  <c r="M10" i="12"/>
  <c r="O62" i="15"/>
  <c r="L32" i="15"/>
  <c r="L59" i="9"/>
  <c r="N50" i="12"/>
  <c r="N65" i="14"/>
  <c r="L42" i="15"/>
  <c r="M79" i="15"/>
  <c r="M38" i="14"/>
  <c r="N12" i="14"/>
  <c r="N59" i="15"/>
  <c r="L15" i="9"/>
  <c r="O35" i="14"/>
  <c r="N31" i="12"/>
  <c r="O21" i="15"/>
  <c r="O34" i="14"/>
  <c r="O61" i="15"/>
  <c r="M31" i="12"/>
  <c r="N13" i="10"/>
  <c r="L18" i="14"/>
  <c r="L50" i="10"/>
  <c r="O40" i="12"/>
  <c r="O27" i="12"/>
  <c r="M28" i="15"/>
  <c r="O42" i="12"/>
  <c r="M53" i="15"/>
  <c r="M38" i="9"/>
  <c r="L40" i="14"/>
  <c r="O10" i="10"/>
  <c r="M45" i="14"/>
  <c r="N14" i="15"/>
  <c r="L65" i="10"/>
  <c r="L72" i="14"/>
  <c r="M19" i="12"/>
  <c r="O13" i="14"/>
  <c r="L60" i="12"/>
  <c r="L44" i="15"/>
  <c r="N17" i="15"/>
  <c r="N68" i="15"/>
  <c r="M54" i="9"/>
  <c r="N62" i="10"/>
  <c r="N66" i="15"/>
  <c r="M21" i="15"/>
  <c r="N15" i="15"/>
  <c r="N49" i="15"/>
  <c r="L48" i="15"/>
  <c r="N61" i="15"/>
  <c r="M63" i="14"/>
  <c r="M48" i="14"/>
  <c r="N29" i="14"/>
  <c r="N64" i="12"/>
  <c r="O11" i="14"/>
  <c r="O24" i="14"/>
  <c r="O54" i="15"/>
  <c r="N22" i="10"/>
  <c r="O12" i="12"/>
  <c r="L66" i="12"/>
  <c r="O18" i="9"/>
  <c r="O42" i="9"/>
  <c r="O38" i="9"/>
  <c r="O22" i="14"/>
  <c r="N19" i="15"/>
  <c r="O12" i="10"/>
  <c r="N20" i="12"/>
  <c r="O51" i="12"/>
  <c r="O70" i="9"/>
  <c r="N45" i="9"/>
  <c r="N37" i="9"/>
  <c r="M9" i="10"/>
  <c r="N26" i="15"/>
  <c r="O18" i="10"/>
  <c r="O28" i="12"/>
  <c r="O14" i="15"/>
  <c r="O29" i="12"/>
  <c r="M12" i="14"/>
  <c r="L50" i="14"/>
  <c r="N35" i="12"/>
  <c r="L23" i="10"/>
  <c r="O46" i="12"/>
  <c r="O34" i="12"/>
  <c r="M58" i="15"/>
  <c r="M53" i="10"/>
  <c r="M48" i="12"/>
  <c r="M66" i="15"/>
  <c r="N75" i="15"/>
  <c r="M18" i="14"/>
  <c r="M46" i="14"/>
  <c r="L54" i="12"/>
  <c r="O10" i="14"/>
  <c r="N44" i="9"/>
  <c r="N23" i="10"/>
  <c r="N56" i="9"/>
  <c r="M44" i="12"/>
  <c r="O49" i="12"/>
  <c r="O20" i="15"/>
  <c r="O53" i="15"/>
  <c r="M17" i="12"/>
  <c r="O77" i="15"/>
  <c r="M40" i="15"/>
  <c r="M13" i="14"/>
  <c r="L10" i="15"/>
  <c r="L24" i="14"/>
  <c r="N44" i="14"/>
  <c r="M55" i="14"/>
  <c r="O52" i="14"/>
  <c r="M17" i="14"/>
  <c r="N27" i="12"/>
  <c r="O42" i="15"/>
  <c r="N65" i="15"/>
  <c r="N44" i="15"/>
  <c r="O18" i="15"/>
  <c r="N73" i="12"/>
  <c r="M72" i="14"/>
  <c r="L41" i="10"/>
  <c r="N66" i="14"/>
  <c r="O52" i="12"/>
  <c r="N68" i="14"/>
  <c r="N78" i="12"/>
  <c r="N78" i="15"/>
  <c r="M64" i="14"/>
  <c r="M29" i="15"/>
  <c r="L10" i="10"/>
  <c r="M16" i="9"/>
  <c r="L63" i="9"/>
  <c r="M69" i="10"/>
  <c r="M50" i="9"/>
  <c r="N56" i="14"/>
  <c r="N35" i="14"/>
  <c r="N60" i="15"/>
  <c r="M78" i="14"/>
  <c r="N67" i="15"/>
  <c r="L34" i="14"/>
  <c r="N78" i="14"/>
  <c r="N39" i="14"/>
  <c r="O19" i="14"/>
  <c r="L46" i="15"/>
  <c r="N42" i="14"/>
  <c r="O70" i="14"/>
  <c r="L8" i="15"/>
  <c r="N57" i="14"/>
  <c r="N40" i="10"/>
  <c r="N61" i="14"/>
  <c r="M65" i="14"/>
  <c r="O22" i="15"/>
  <c r="M50" i="15"/>
  <c r="N30" i="15"/>
  <c r="O55" i="14"/>
  <c r="O37" i="12"/>
  <c r="N71" i="12"/>
  <c r="N23" i="12"/>
  <c r="M12" i="15"/>
  <c r="M36" i="12"/>
  <c r="M39" i="12"/>
  <c r="O67" i="15"/>
  <c r="M9" i="15"/>
  <c r="O23" i="12"/>
  <c r="M30" i="15"/>
  <c r="M48" i="15"/>
  <c r="M63" i="10"/>
  <c r="N70" i="15"/>
  <c r="L68" i="10"/>
  <c r="N51" i="15"/>
  <c r="O56" i="9"/>
  <c r="N60" i="14"/>
  <c r="N36" i="12"/>
  <c r="L19" i="10"/>
  <c r="O48" i="12"/>
  <c r="M37" i="14"/>
  <c r="M67" i="14"/>
  <c r="O38" i="15"/>
  <c r="M40" i="12"/>
  <c r="O65" i="10"/>
  <c r="N54" i="15"/>
  <c r="O50" i="15"/>
  <c r="O71" i="14"/>
  <c r="L45" i="10"/>
  <c r="M25" i="15"/>
  <c r="N39" i="15"/>
  <c r="N20" i="10"/>
  <c r="O21" i="14"/>
  <c r="M45" i="15"/>
  <c r="M67" i="15"/>
  <c r="N51" i="9"/>
  <c r="L72" i="9"/>
  <c r="L74" i="10"/>
  <c r="M75" i="12"/>
  <c r="N62" i="9"/>
  <c r="O24" i="10"/>
  <c r="O69" i="15"/>
  <c r="O72" i="9"/>
  <c r="M52" i="10"/>
  <c r="O73" i="15"/>
  <c r="M59" i="14"/>
  <c r="N8" i="9"/>
  <c r="N28" i="9"/>
  <c r="O71" i="12"/>
  <c r="O26" i="12"/>
  <c r="O70" i="15"/>
  <c r="N53" i="12"/>
  <c r="M52" i="14"/>
  <c r="O56" i="14"/>
  <c r="M25" i="12"/>
  <c r="O47" i="15"/>
  <c r="O24" i="15"/>
  <c r="O44" i="15"/>
  <c r="M22" i="14"/>
  <c r="N25" i="15"/>
  <c r="M33" i="10"/>
  <c r="M47" i="15"/>
  <c r="O63" i="15"/>
  <c r="M38" i="10"/>
  <c r="N68" i="12"/>
  <c r="M36" i="15"/>
  <c r="M24" i="9"/>
  <c r="N51" i="10"/>
  <c r="M75" i="10"/>
  <c r="M60" i="10"/>
  <c r="L40" i="15"/>
  <c r="M27" i="9"/>
  <c r="M37" i="9"/>
  <c r="L46" i="12"/>
  <c r="N70" i="10"/>
  <c r="N46" i="14"/>
  <c r="L39" i="10"/>
  <c r="M30" i="12"/>
  <c r="O25" i="12"/>
  <c r="O15" i="15"/>
  <c r="M31" i="10"/>
  <c r="O14" i="12"/>
  <c r="N74" i="14"/>
  <c r="N72" i="12"/>
  <c r="N35" i="10"/>
  <c r="L38" i="9"/>
  <c r="M23" i="12"/>
  <c r="N14" i="10"/>
  <c r="M21" i="12"/>
  <c r="M33" i="12"/>
  <c r="N70" i="14"/>
  <c r="N69" i="10"/>
  <c r="O78" i="12"/>
  <c r="N71" i="15"/>
  <c r="N16" i="9"/>
  <c r="O44" i="14"/>
  <c r="L74" i="12"/>
  <c r="L54" i="14"/>
  <c r="M10" i="14"/>
  <c r="O66" i="10"/>
  <c r="N57" i="10"/>
  <c r="L62" i="12"/>
  <c r="L8" i="14"/>
  <c r="M24" i="12"/>
  <c r="M39" i="10"/>
  <c r="N31" i="14"/>
  <c r="N45" i="14"/>
  <c r="M71" i="10"/>
  <c r="M70" i="14"/>
  <c r="L16" i="10"/>
  <c r="L40" i="12"/>
  <c r="M11" i="14"/>
  <c r="O47" i="10"/>
  <c r="M49" i="12"/>
  <c r="N17" i="12"/>
  <c r="N28" i="15"/>
  <c r="N27" i="15"/>
  <c r="M8" i="14"/>
  <c r="N32" i="10"/>
  <c r="M72" i="10"/>
  <c r="L57" i="10"/>
  <c r="O45" i="12"/>
  <c r="M22" i="9"/>
  <c r="M9" i="12"/>
  <c r="O59" i="15"/>
  <c r="M20" i="9"/>
  <c r="M41" i="10"/>
  <c r="L66" i="10"/>
  <c r="M48" i="10"/>
  <c r="M21" i="9"/>
  <c r="N8" i="12"/>
  <c r="O53" i="10"/>
  <c r="O55" i="9"/>
  <c r="M33" i="9"/>
  <c r="O10" i="9"/>
  <c r="O69" i="9"/>
  <c r="N22" i="9"/>
  <c r="O60" i="15"/>
  <c r="L22" i="14"/>
  <c r="M13" i="15"/>
  <c r="M15" i="14"/>
  <c r="L26" i="14"/>
  <c r="M46" i="12"/>
  <c r="O17" i="15"/>
  <c r="M40" i="10"/>
  <c r="M43" i="12"/>
  <c r="O74" i="15"/>
  <c r="L9" i="10"/>
  <c r="N79" i="15"/>
  <c r="N49" i="14"/>
  <c r="N36" i="15"/>
  <c r="N8" i="14"/>
  <c r="O29" i="15"/>
  <c r="N40" i="12"/>
  <c r="N10" i="15"/>
  <c r="L38" i="15"/>
  <c r="M11" i="12"/>
  <c r="M70" i="15"/>
  <c r="L70" i="12"/>
  <c r="N8" i="15"/>
  <c r="N33" i="14"/>
  <c r="L20" i="15"/>
  <c r="M53" i="14"/>
  <c r="M21" i="10"/>
  <c r="O23" i="15"/>
  <c r="N27" i="10"/>
  <c r="M23" i="15"/>
  <c r="N30" i="12"/>
  <c r="M60" i="14"/>
  <c r="O64" i="14"/>
  <c r="O79" i="9"/>
  <c r="L49" i="10"/>
  <c r="M11" i="15"/>
  <c r="L51" i="9"/>
  <c r="M67" i="10"/>
  <c r="O13" i="10"/>
  <c r="O39" i="15"/>
  <c r="O14" i="14"/>
  <c r="N11" i="12"/>
  <c r="N9" i="10"/>
  <c r="L25" i="10"/>
  <c r="L36" i="14"/>
  <c r="O57" i="15"/>
  <c r="N69" i="14"/>
  <c r="M22" i="12"/>
  <c r="M22" i="15"/>
  <c r="N34" i="14"/>
  <c r="L48" i="12"/>
  <c r="O66" i="9"/>
  <c r="L61" i="10"/>
  <c r="M18" i="15"/>
  <c r="N63" i="15"/>
  <c r="N50" i="15"/>
  <c r="M56" i="15"/>
  <c r="N11" i="9"/>
  <c r="M23" i="14"/>
  <c r="N32" i="9"/>
  <c r="M55" i="10"/>
  <c r="L28" i="14"/>
  <c r="O27" i="14"/>
  <c r="O50" i="9"/>
  <c r="O28" i="14"/>
  <c r="N73" i="15"/>
  <c r="O31" i="12"/>
  <c r="N64" i="15"/>
  <c r="M16" i="12"/>
  <c r="L32" i="10"/>
  <c r="L68" i="15"/>
  <c r="N10" i="10"/>
  <c r="M35" i="12"/>
  <c r="L30" i="10"/>
  <c r="M26" i="15"/>
  <c r="O58" i="15"/>
  <c r="L44" i="10"/>
  <c r="M34" i="14"/>
  <c r="N11" i="14"/>
  <c r="M71" i="15"/>
  <c r="M59" i="12"/>
  <c r="L14" i="15"/>
  <c r="L14" i="14"/>
  <c r="N19" i="9"/>
  <c r="N69" i="12"/>
  <c r="N74" i="15"/>
  <c r="N20" i="14"/>
  <c r="O22" i="12"/>
  <c r="N58" i="15"/>
  <c r="O74" i="14"/>
  <c r="M46" i="15"/>
  <c r="L18" i="12"/>
  <c r="O69" i="14"/>
  <c r="N43" i="10"/>
  <c r="N38" i="10"/>
  <c r="M38" i="15"/>
  <c r="O37" i="14"/>
  <c r="N54" i="14"/>
  <c r="M42" i="12"/>
  <c r="N41" i="12"/>
  <c r="O41" i="10"/>
  <c r="L15" i="10"/>
  <c r="L75" i="9"/>
  <c r="M35" i="15"/>
  <c r="O45" i="15"/>
  <c r="N16" i="15"/>
  <c r="M40" i="9"/>
  <c r="M38" i="12"/>
  <c r="M28" i="9"/>
  <c r="N35" i="9"/>
  <c r="O75" i="12"/>
  <c r="O76" i="15"/>
  <c r="L58" i="14"/>
  <c r="N10" i="12"/>
  <c r="L78" i="9"/>
  <c r="M13" i="12"/>
  <c r="N73" i="10"/>
  <c r="M20" i="15"/>
  <c r="M28" i="10"/>
  <c r="N40" i="14"/>
  <c r="M16" i="10"/>
  <c r="M62" i="12"/>
  <c r="N43" i="15"/>
  <c r="O53" i="9"/>
  <c r="N25" i="12"/>
  <c r="N29" i="15"/>
  <c r="N54" i="9"/>
  <c r="L29" i="10"/>
  <c r="L78" i="14"/>
  <c r="L68" i="12"/>
  <c r="N15" i="12"/>
  <c r="O57" i="14"/>
  <c r="O62" i="14"/>
  <c r="N30" i="14"/>
  <c r="O50" i="14"/>
  <c r="O44" i="12"/>
  <c r="N9" i="15"/>
  <c r="M20" i="12"/>
  <c r="N41" i="10"/>
  <c r="M19" i="14"/>
  <c r="M33" i="14"/>
  <c r="N13" i="12"/>
  <c r="O56" i="12"/>
  <c r="L62" i="15"/>
  <c r="M51" i="15"/>
  <c r="L40" i="10"/>
  <c r="N16" i="12"/>
  <c r="M57" i="14"/>
  <c r="L30" i="15"/>
  <c r="M52" i="15"/>
  <c r="O33" i="12"/>
  <c r="M65" i="15"/>
  <c r="M47" i="14"/>
  <c r="N21" i="10"/>
  <c r="N41" i="14"/>
  <c r="M70" i="12"/>
  <c r="N67" i="10"/>
  <c r="M58" i="12"/>
  <c r="M51" i="12"/>
  <c r="O48" i="14"/>
  <c r="L22" i="15"/>
  <c r="N13" i="15"/>
  <c r="N21" i="12"/>
  <c r="N66" i="12"/>
  <c r="O75" i="10"/>
  <c r="L34" i="9"/>
  <c r="M53" i="12"/>
  <c r="M50" i="14"/>
  <c r="N26" i="9"/>
  <c r="O20" i="14"/>
  <c r="L17" i="10"/>
  <c r="L52" i="15"/>
  <c r="O16" i="14"/>
  <c r="O25" i="14"/>
  <c r="M9" i="14"/>
  <c r="N56" i="15"/>
  <c r="L8" i="10"/>
  <c r="N65" i="9"/>
  <c r="M19" i="9"/>
  <c r="N16" i="14"/>
  <c r="N45" i="15"/>
  <c r="N33" i="15"/>
  <c r="N66" i="10"/>
  <c r="N21" i="9"/>
  <c r="N70" i="12"/>
  <c r="N37" i="10"/>
  <c r="M32" i="12"/>
  <c r="L76" i="9"/>
  <c r="M32" i="15"/>
  <c r="O60" i="14"/>
  <c r="O12" i="9"/>
  <c r="N25" i="10"/>
  <c r="O44" i="9"/>
  <c r="L22" i="9"/>
  <c r="O51" i="10"/>
  <c r="L42" i="14"/>
  <c r="L26" i="10"/>
  <c r="M45" i="12"/>
  <c r="M41" i="15"/>
  <c r="L64" i="12"/>
  <c r="N62" i="15"/>
  <c r="N8" i="10"/>
  <c r="M58" i="14"/>
  <c r="M36" i="14"/>
  <c r="N45" i="10"/>
  <c r="L54" i="10"/>
  <c r="M32" i="10"/>
  <c r="M61" i="12"/>
  <c r="O30" i="12"/>
  <c r="N75" i="12"/>
  <c r="M21" i="14"/>
  <c r="N12" i="10"/>
  <c r="M64" i="10"/>
  <c r="L16" i="12"/>
  <c r="N47" i="12"/>
  <c r="N76" i="10"/>
  <c r="N32" i="12"/>
  <c r="O12" i="15"/>
  <c r="L22" i="12"/>
  <c r="O23" i="10"/>
  <c r="M39" i="9"/>
  <c r="N52" i="12"/>
  <c r="N42" i="12"/>
  <c r="N47" i="15"/>
  <c r="O41" i="15"/>
  <c r="M20" i="14"/>
  <c r="N69" i="15"/>
  <c r="N22" i="12"/>
  <c r="O77" i="14"/>
  <c r="O65" i="14"/>
  <c r="M31" i="15"/>
  <c r="O41" i="14"/>
  <c r="O33" i="14"/>
  <c r="M8" i="12"/>
  <c r="L38" i="14"/>
  <c r="M14" i="14"/>
  <c r="M19" i="15"/>
  <c r="O79" i="10"/>
  <c r="L48" i="10"/>
  <c r="L80" i="10"/>
  <c r="N38" i="14"/>
  <c r="O50" i="10"/>
  <c r="L64" i="14"/>
  <c r="N72" i="14"/>
  <c r="M55" i="12"/>
  <c r="O60" i="9"/>
  <c r="O20" i="12"/>
  <c r="O74" i="10"/>
  <c r="N39" i="12"/>
  <c r="N14" i="12"/>
  <c r="L35" i="9"/>
  <c r="M31" i="14"/>
  <c r="L49" i="9"/>
  <c r="M59" i="10"/>
  <c r="L59" i="10"/>
  <c r="N78" i="9"/>
  <c r="N10" i="14"/>
  <c r="O73" i="14"/>
  <c r="O29" i="14"/>
  <c r="N54" i="12"/>
  <c r="O78" i="14"/>
  <c r="M37" i="15"/>
  <c r="O23" i="14"/>
  <c r="N41" i="15"/>
  <c r="O32" i="12"/>
  <c r="N49" i="10"/>
  <c r="N43" i="14"/>
  <c r="N38" i="9"/>
  <c r="N52" i="14"/>
  <c r="N29" i="12"/>
  <c r="M59" i="15"/>
  <c r="N39" i="10"/>
  <c r="L42" i="10"/>
  <c r="L58" i="15"/>
  <c r="L33" i="10"/>
  <c r="N61" i="12"/>
  <c r="O17" i="14"/>
  <c r="M68" i="9"/>
  <c r="O62" i="12"/>
  <c r="M59" i="9"/>
  <c r="L55" i="10"/>
  <c r="N60" i="12"/>
  <c r="L76" i="14"/>
  <c r="M11" i="9"/>
  <c r="M70" i="9"/>
  <c r="N24" i="14"/>
  <c r="O49" i="10"/>
  <c r="L73" i="10"/>
  <c r="O67" i="12"/>
  <c r="N53" i="15"/>
  <c r="L52" i="10"/>
  <c r="N22" i="15"/>
  <c r="O19" i="15"/>
  <c r="O60" i="10"/>
  <c r="N76" i="9"/>
  <c r="O31" i="9"/>
  <c r="N64" i="9"/>
  <c r="M61" i="9"/>
  <c r="N26" i="10"/>
  <c r="M34" i="12"/>
  <c r="M39" i="15"/>
  <c r="N33" i="12"/>
  <c r="L16" i="14"/>
  <c r="M17" i="15"/>
  <c r="N38" i="12"/>
  <c r="L60" i="14"/>
  <c r="O33" i="9"/>
  <c r="N31" i="10"/>
  <c r="O32" i="14"/>
  <c r="M72" i="15"/>
  <c r="L13" i="9"/>
  <c r="O47" i="12"/>
  <c r="M36" i="10"/>
  <c r="N55" i="10"/>
  <c r="N34" i="10"/>
  <c r="N32" i="15"/>
  <c r="M69" i="14"/>
  <c r="O40" i="15"/>
  <c r="L50" i="15"/>
  <c r="M61" i="15"/>
  <c r="N9" i="14"/>
  <c r="M71" i="14"/>
  <c r="N34" i="15"/>
  <c r="O26" i="10"/>
  <c r="N76" i="12"/>
  <c r="O43" i="14"/>
  <c r="O26" i="15"/>
  <c r="N24" i="12"/>
  <c r="N71" i="9"/>
  <c r="M42" i="9"/>
  <c r="O13" i="15"/>
  <c r="N10" i="9"/>
  <c r="L48" i="14"/>
  <c r="N71" i="10"/>
  <c r="L57" i="9"/>
  <c r="L26" i="9"/>
  <c r="M79" i="9"/>
  <c r="O54" i="9"/>
  <c r="M73" i="9"/>
  <c r="N68" i="10"/>
  <c r="N12" i="12"/>
  <c r="N29" i="9"/>
  <c r="O55" i="10"/>
  <c r="L67" i="9"/>
  <c r="N62" i="12"/>
  <c r="O71" i="10"/>
  <c r="O15" i="12"/>
  <c r="O45" i="9"/>
  <c r="M47" i="9"/>
  <c r="N57" i="15"/>
  <c r="O17" i="10"/>
  <c r="O42" i="10"/>
  <c r="O11" i="10"/>
  <c r="L71" i="9"/>
  <c r="L70" i="10"/>
  <c r="L18" i="9"/>
  <c r="O68" i="9"/>
  <c r="L24" i="12"/>
  <c r="O19" i="12"/>
  <c r="N36" i="9"/>
  <c r="N56" i="10"/>
  <c r="L53" i="9"/>
  <c r="L80" i="9"/>
  <c r="L20" i="10"/>
  <c r="O78" i="9"/>
  <c r="O62" i="9"/>
  <c r="L20" i="9"/>
  <c r="N17" i="10"/>
  <c r="M34" i="10"/>
  <c r="M80" i="9"/>
  <c r="O48" i="9"/>
  <c r="L21" i="10"/>
  <c r="N27" i="9"/>
  <c r="L10" i="14"/>
  <c r="L56" i="10"/>
  <c r="N49" i="9"/>
  <c r="L20" i="14"/>
  <c r="M12" i="9"/>
  <c r="N57" i="9"/>
  <c r="O57" i="9"/>
  <c r="M18" i="10"/>
  <c r="O79" i="12"/>
  <c r="O68" i="10"/>
  <c r="L27" i="9"/>
  <c r="N42" i="9"/>
  <c r="M75" i="14"/>
  <c r="N12" i="15"/>
  <c r="O25" i="10"/>
  <c r="O79" i="15"/>
  <c r="M49" i="14"/>
  <c r="M74" i="9"/>
  <c r="N67" i="9"/>
  <c r="O46" i="10"/>
  <c r="N46" i="10"/>
  <c r="L31" i="9"/>
  <c r="O54" i="10"/>
  <c r="M77" i="9"/>
  <c r="L56" i="15"/>
  <c r="N72" i="15"/>
  <c r="O73" i="9"/>
  <c r="O64" i="9"/>
  <c r="M26" i="14"/>
  <c r="L48" i="9"/>
  <c r="O47" i="14"/>
  <c r="N15" i="9"/>
  <c r="M15" i="15"/>
  <c r="O62" i="10"/>
  <c r="N18" i="15"/>
  <c r="O12" i="14"/>
  <c r="N61" i="10"/>
  <c r="O37" i="15"/>
  <c r="N18" i="10"/>
  <c r="M42" i="14"/>
  <c r="O50" i="12"/>
  <c r="L10" i="12"/>
  <c r="L12" i="14"/>
  <c r="O46" i="15"/>
  <c r="O63" i="12"/>
  <c r="M66" i="12"/>
  <c r="N15" i="14"/>
  <c r="N23" i="14"/>
  <c r="O66" i="12"/>
  <c r="N18" i="12"/>
  <c r="N42" i="15"/>
  <c r="N73" i="14"/>
  <c r="L64" i="9"/>
  <c r="N29" i="10"/>
  <c r="L24" i="15"/>
  <c r="O68" i="14"/>
  <c r="N32" i="14"/>
  <c r="O57" i="12"/>
  <c r="N75" i="10"/>
  <c r="N19" i="14"/>
  <c r="L32" i="12"/>
  <c r="O51" i="15"/>
  <c r="L52" i="12"/>
  <c r="L19" i="9"/>
  <c r="O52" i="15"/>
  <c r="L73" i="9"/>
  <c r="M34" i="15"/>
  <c r="O41" i="12"/>
  <c r="L9" i="9"/>
  <c r="L39" i="9"/>
  <c r="O31" i="10"/>
  <c r="M61" i="10"/>
  <c r="M17" i="9"/>
  <c r="N48" i="9"/>
  <c r="M56" i="14"/>
  <c r="M46" i="9"/>
  <c r="N58" i="10"/>
  <c r="M10" i="9"/>
  <c r="O29" i="10"/>
  <c r="M22" i="10"/>
  <c r="L34" i="10"/>
  <c r="L16" i="9"/>
  <c r="M64" i="9"/>
  <c r="N79" i="9"/>
  <c r="N9" i="9"/>
  <c r="O69" i="10"/>
  <c r="N64" i="14"/>
  <c r="O51" i="9"/>
  <c r="O30" i="14"/>
  <c r="O43" i="15"/>
  <c r="O52" i="9"/>
  <c r="O16" i="10"/>
  <c r="O46" i="9"/>
  <c r="L8" i="9"/>
  <c r="L14" i="10"/>
  <c r="L61" i="9"/>
  <c r="O76" i="12"/>
  <c r="M35" i="10"/>
  <c r="M41" i="14"/>
  <c r="N48" i="10"/>
  <c r="N41" i="9"/>
  <c r="L36" i="9"/>
  <c r="N59" i="12"/>
  <c r="L75" i="10"/>
  <c r="O27" i="9"/>
  <c r="O64" i="10"/>
  <c r="O79" i="14"/>
  <c r="O37" i="9"/>
  <c r="O30" i="10"/>
  <c r="N11" i="10"/>
  <c r="O75" i="15"/>
  <c r="M63" i="9"/>
  <c r="M26" i="9"/>
  <c r="O48" i="10"/>
  <c r="O54" i="14"/>
  <c r="L12" i="12"/>
  <c r="L41" i="9"/>
  <c r="L37" i="9"/>
  <c r="N48" i="14"/>
  <c r="N14" i="9"/>
  <c r="M76" i="9"/>
  <c r="L50" i="12"/>
  <c r="M16" i="15"/>
  <c r="L54" i="9"/>
  <c r="M44" i="15"/>
  <c r="N66" i="9"/>
  <c r="N22" i="14"/>
  <c r="O65" i="9"/>
  <c r="M80" i="10"/>
  <c r="L44" i="12"/>
  <c r="O14" i="9"/>
  <c r="L12" i="15"/>
  <c r="N28" i="10"/>
  <c r="M41" i="12"/>
  <c r="O38" i="10"/>
  <c r="O80" i="9"/>
  <c r="M31" i="9"/>
  <c r="N71" i="14"/>
  <c r="L22" i="10"/>
  <c r="L34" i="12"/>
  <c r="L64" i="10"/>
  <c r="N80" i="9"/>
  <c r="L72" i="10"/>
  <c r="O59" i="10"/>
  <c r="O36" i="9"/>
  <c r="M29" i="10"/>
  <c r="L45" i="9"/>
  <c r="O77" i="12"/>
  <c r="M8" i="9"/>
  <c r="O21" i="9"/>
  <c r="L58" i="9"/>
  <c r="N48" i="12"/>
  <c r="L78" i="10"/>
  <c r="M15" i="9"/>
  <c r="M35" i="14"/>
  <c r="O36" i="12"/>
  <c r="N9" i="12"/>
  <c r="N13" i="14"/>
  <c r="N58" i="12"/>
  <c r="L74" i="14"/>
  <c r="O10" i="12"/>
  <c r="M74" i="10"/>
  <c r="L24" i="9"/>
  <c r="L38" i="12"/>
  <c r="M30" i="14"/>
  <c r="L31" i="10"/>
  <c r="N31" i="15"/>
  <c r="O49" i="14"/>
  <c r="M12" i="12"/>
  <c r="O38" i="14"/>
  <c r="N63" i="14"/>
  <c r="O9" i="14"/>
  <c r="O25" i="15"/>
  <c r="M16" i="14"/>
  <c r="O15" i="10"/>
  <c r="O44" i="10"/>
  <c r="N38" i="15"/>
  <c r="L14" i="9"/>
  <c r="O26" i="14"/>
  <c r="O47" i="9"/>
  <c r="L60" i="10"/>
  <c r="M30" i="10"/>
  <c r="M58" i="9"/>
  <c r="O13" i="9"/>
  <c r="O46" i="14"/>
  <c r="M15" i="10"/>
  <c r="M51" i="10"/>
  <c r="M53" i="9"/>
  <c r="M62" i="10"/>
  <c r="L44" i="9"/>
  <c r="O10" i="15"/>
  <c r="M46" i="10"/>
  <c r="N63" i="9"/>
  <c r="M66" i="9"/>
  <c r="M62" i="15"/>
  <c r="N79" i="10"/>
  <c r="N49" i="12"/>
  <c r="M57" i="10"/>
  <c r="O34" i="15"/>
  <c r="O58" i="14"/>
  <c r="L74" i="9"/>
  <c r="M45" i="9"/>
  <c r="M65" i="9"/>
  <c r="M44" i="10"/>
  <c r="L36" i="10"/>
  <c r="N51" i="14"/>
  <c r="M57" i="9"/>
  <c r="N52" i="10"/>
  <c r="O20" i="10"/>
  <c r="L62" i="9"/>
  <c r="L42" i="9"/>
  <c r="N73" i="9"/>
  <c r="L27" i="10"/>
  <c r="M37" i="10"/>
  <c r="O18" i="12"/>
  <c r="M45" i="10"/>
  <c r="M68" i="12"/>
  <c r="M65" i="12"/>
  <c r="M63" i="12"/>
  <c r="L46" i="9"/>
  <c r="M32" i="9"/>
  <c r="M42" i="10"/>
  <c r="O61" i="14"/>
  <c r="N46" i="12"/>
  <c r="L56" i="12"/>
  <c r="L25" i="9"/>
  <c r="L43" i="10"/>
  <c r="O34" i="9"/>
  <c r="L30" i="9"/>
  <c r="N50" i="10"/>
  <c r="M69" i="12"/>
  <c r="M34" i="9"/>
  <c r="M54" i="10"/>
  <c r="L77" i="10"/>
  <c r="L8" i="12"/>
  <c r="M77" i="14"/>
  <c r="N48" i="15"/>
  <c r="M76" i="15"/>
  <c r="N25" i="14"/>
  <c r="M23" i="10"/>
  <c r="O72" i="12"/>
  <c r="L65" i="9"/>
  <c r="M67" i="12"/>
  <c r="O69" i="12"/>
  <c r="L32" i="9"/>
  <c r="O35" i="9"/>
  <c r="O36" i="10"/>
  <c r="O49" i="9"/>
  <c r="L28" i="12"/>
  <c r="N37" i="14"/>
  <c r="O71" i="15"/>
  <c r="N23" i="15"/>
  <c r="N63" i="12"/>
  <c r="O31" i="14"/>
  <c r="N59" i="9"/>
  <c r="N28" i="12"/>
  <c r="O24" i="12"/>
  <c r="L28" i="9"/>
  <c r="N47" i="14"/>
  <c r="M43" i="9"/>
  <c r="O76" i="9"/>
  <c r="M51" i="9"/>
  <c r="N74" i="10"/>
  <c r="L47" i="9"/>
  <c r="O31" i="15"/>
  <c r="L66" i="9"/>
  <c r="L56" i="9"/>
  <c r="L23" i="9"/>
  <c r="M23" i="9"/>
  <c r="L76" i="15"/>
  <c r="O22" i="9"/>
  <c r="M57" i="12"/>
  <c r="M76" i="14"/>
  <c r="M66" i="10"/>
  <c r="L55" i="9"/>
  <c r="O34" i="10"/>
  <c r="N42" i="10"/>
  <c r="N56" i="12"/>
  <c r="M8" i="15"/>
  <c r="L79" i="10"/>
  <c r="O58" i="10"/>
  <c r="O73" i="12"/>
  <c r="O22" i="10"/>
  <c r="N25" i="9"/>
  <c r="O18" i="14"/>
  <c r="M29" i="9"/>
  <c r="N31" i="9"/>
  <c r="M78" i="9"/>
  <c r="N46" i="9"/>
  <c r="M40" i="14"/>
  <c r="M29" i="14"/>
  <c r="O74" i="9"/>
  <c r="M79" i="12"/>
  <c r="M72" i="12"/>
  <c r="M27" i="15"/>
  <c r="M43" i="15"/>
  <c r="O8" i="10"/>
  <c r="M68" i="10"/>
  <c r="N69" i="9"/>
  <c r="O40" i="9"/>
  <c r="O32" i="9"/>
  <c r="M14" i="10"/>
  <c r="N53" i="10"/>
  <c r="O76" i="10"/>
  <c r="M73" i="14"/>
  <c r="N13" i="9"/>
  <c r="O30" i="9"/>
  <c r="O19" i="10"/>
  <c r="M13" i="10"/>
  <c r="N60" i="10"/>
  <c r="N65" i="10"/>
  <c r="O23" i="9"/>
  <c r="O67" i="10"/>
  <c r="M27" i="10"/>
  <c r="L64" i="15"/>
  <c r="L58" i="10"/>
  <c r="O49" i="15"/>
  <c r="O16" i="9"/>
  <c r="N77" i="9"/>
  <c r="O70" i="10"/>
  <c r="M68" i="14"/>
  <c r="N30" i="9"/>
  <c r="N74" i="9"/>
  <c r="L53" i="10"/>
  <c r="O15" i="9"/>
  <c r="M72" i="9"/>
  <c r="O58" i="12"/>
  <c r="L42" i="12"/>
  <c r="M25" i="9"/>
  <c r="N44" i="10"/>
  <c r="N17" i="9"/>
  <c r="L43" i="9"/>
  <c r="N67" i="12"/>
  <c r="M13" i="9"/>
  <c r="O11" i="9"/>
  <c r="O20" i="9"/>
  <c r="N58" i="9"/>
  <c r="M70" i="10"/>
  <c r="M25" i="10"/>
  <c r="M71" i="9"/>
  <c r="N12" i="9"/>
  <c r="M76" i="12"/>
  <c r="N50" i="9"/>
  <c r="L10" i="9"/>
  <c r="O39" i="14"/>
  <c r="L78" i="12"/>
  <c r="L26" i="12"/>
  <c r="N75" i="14"/>
  <c r="M55" i="9"/>
  <c r="O75" i="9"/>
  <c r="O72" i="10"/>
  <c r="M27" i="12"/>
  <c r="M15" i="12"/>
  <c r="O74" i="12"/>
  <c r="N21" i="15"/>
  <c r="L12" i="9"/>
  <c r="N46" i="15"/>
  <c r="N63" i="10"/>
  <c r="N55" i="9"/>
  <c r="O43" i="12"/>
  <c r="N80" i="10"/>
  <c r="O61" i="12"/>
  <c r="M24" i="14"/>
  <c r="N51" i="12"/>
  <c r="M73" i="10"/>
  <c r="M14" i="9"/>
  <c r="O29" i="9"/>
  <c r="O77" i="10"/>
  <c r="L51" i="10"/>
  <c r="O35" i="10"/>
  <c r="L32" i="14"/>
  <c r="N40" i="9"/>
  <c r="O70" i="12"/>
  <c r="O67" i="9"/>
  <c r="O72" i="15"/>
  <c r="L69" i="9"/>
  <c r="L60" i="15"/>
  <c r="M60" i="12"/>
  <c r="N23" i="9"/>
  <c r="N77" i="14"/>
  <c r="N55" i="14"/>
  <c r="L67" i="10"/>
  <c r="L29" i="9"/>
  <c r="O35" i="15"/>
  <c r="O68" i="12"/>
  <c r="O78" i="10"/>
  <c r="N20" i="9"/>
  <c r="O75" i="14"/>
  <c r="O35" i="12"/>
  <c r="M24" i="15"/>
  <c r="O72" i="14"/>
  <c r="L30" i="14"/>
  <c r="O28" i="10"/>
  <c r="O64" i="12"/>
  <c r="N77" i="12"/>
  <c r="N44" i="12"/>
  <c r="O38" i="12"/>
  <c r="O32" i="10"/>
  <c r="N24" i="10"/>
  <c r="O41" i="9"/>
  <c r="M50" i="10"/>
  <c r="O60" i="12"/>
  <c r="L30" i="12"/>
  <c r="M19" i="10"/>
  <c r="L76" i="10"/>
  <c r="M43" i="14"/>
  <c r="N64" i="10"/>
  <c r="N37" i="12"/>
  <c r="L69" i="10"/>
  <c r="O16" i="15"/>
  <c r="N70" i="9"/>
  <c r="M11" i="10"/>
  <c r="L33" i="9"/>
  <c r="M30" i="9"/>
  <c r="M67" i="9"/>
  <c r="M18" i="9"/>
  <c r="N54" i="10"/>
  <c r="M73" i="15"/>
  <c r="O8" i="12"/>
  <c r="O77" i="9"/>
  <c r="M42" i="15"/>
  <c r="N74" i="12"/>
  <c r="M8" i="10"/>
  <c r="L44" i="14"/>
  <c r="N59" i="10"/>
  <c r="L74" i="15"/>
  <c r="N62" i="14"/>
  <c r="N58" i="14"/>
  <c r="O45" i="10"/>
  <c r="L46" i="14"/>
  <c r="M77" i="10"/>
  <c r="L62" i="10"/>
  <c r="O63" i="10"/>
  <c r="M36" i="9"/>
  <c r="O40" i="10"/>
  <c r="M69" i="9"/>
  <c r="M73" i="12"/>
  <c r="N11" i="15"/>
  <c r="M44" i="9"/>
  <c r="N77" i="10"/>
  <c r="N68" i="9"/>
  <c r="M28" i="14"/>
  <c r="N60" i="9"/>
  <c r="M62" i="9"/>
  <c r="O58" i="9"/>
  <c r="L68" i="9"/>
  <c r="M66" i="14"/>
  <c r="M26" i="10"/>
  <c r="M43" i="10"/>
  <c r="O56" i="15"/>
  <c r="M9" i="9"/>
  <c r="L63" i="10"/>
  <c r="N55" i="12"/>
  <c r="L11" i="9"/>
  <c r="O71" i="9"/>
  <c r="O9" i="15"/>
  <c r="O61" i="9"/>
  <c r="L56" i="14"/>
  <c r="L50" i="9"/>
  <c r="M65" i="10"/>
  <c r="N75" i="9"/>
  <c r="M60" i="9"/>
  <c r="O17" i="9"/>
  <c r="O39" i="10"/>
  <c r="M64" i="12"/>
  <c r="N47" i="10"/>
  <c r="O56" i="10"/>
  <c r="O43" i="10"/>
  <c r="O26" i="9"/>
  <c r="O14" i="10"/>
  <c r="N34" i="9"/>
  <c r="O8" i="14"/>
  <c r="N67" i="14"/>
  <c r="N43" i="12"/>
  <c r="O59" i="12"/>
  <c r="O65" i="12"/>
  <c r="M24" i="10"/>
  <c r="M58" i="10"/>
  <c r="L72" i="15"/>
  <c r="O63" i="9"/>
  <c r="L36" i="12"/>
  <c r="O80" i="10"/>
  <c r="O21" i="12"/>
  <c r="L40" i="9"/>
  <c r="L70" i="15"/>
  <c r="O33" i="15"/>
  <c r="N36" i="10"/>
  <c r="O36" i="14"/>
  <c r="M56" i="9"/>
  <c r="O33" i="10"/>
  <c r="M18" i="12"/>
  <c r="L21" i="9"/>
  <c r="O45" i="14"/>
  <c r="N24" i="9"/>
  <c r="O43" i="9"/>
  <c r="L38" i="10"/>
  <c r="N53" i="9"/>
  <c r="N53" i="14"/>
  <c r="M77" i="12"/>
  <c r="N37" i="15"/>
  <c r="M63" i="15"/>
  <c r="O42" i="14"/>
  <c r="L52" i="14"/>
  <c r="L47" i="10"/>
  <c r="O28" i="9"/>
  <c r="O8" i="9"/>
  <c r="M76" i="10"/>
  <c r="M12" i="10"/>
  <c r="N72" i="9"/>
  <c r="L77" i="9"/>
  <c r="N47" i="9"/>
  <c r="O73" i="10"/>
  <c r="N27" i="14"/>
  <c r="M78" i="10"/>
  <c r="O39" i="9"/>
  <c r="O55" i="12"/>
  <c r="O59" i="9"/>
  <c r="M17" i="10"/>
  <c r="M52" i="12"/>
  <c r="O27" i="10"/>
  <c r="N18" i="9"/>
  <c r="O61" i="10"/>
  <c r="M14" i="15"/>
  <c r="O8" i="15"/>
  <c r="O21" i="10"/>
  <c r="L79" i="9"/>
  <c r="M75" i="9"/>
  <c r="M35" i="9"/>
  <c r="L12" i="10"/>
  <c r="M56" i="10"/>
  <c r="O53" i="14"/>
  <c r="M39" i="14"/>
  <c r="M78" i="12"/>
  <c r="N34" i="12"/>
  <c r="M44" i="14"/>
  <c r="O59" i="14"/>
  <c r="N19" i="12"/>
  <c r="L71" i="10"/>
  <c r="N28" i="14"/>
  <c r="O9" i="9"/>
  <c r="N61" i="9"/>
  <c r="L17" i="9"/>
  <c r="O52" i="10"/>
  <c r="M41" i="9"/>
  <c r="O9" i="10"/>
  <c r="N33" i="9"/>
  <c r="O11" i="12"/>
  <c r="O19" i="9"/>
  <c r="M71" i="12"/>
  <c r="N76" i="14"/>
  <c r="M29" i="12"/>
  <c r="M20" i="10"/>
  <c r="M49" i="9"/>
  <c r="O54" i="12"/>
  <c r="AN49" i="16" l="1"/>
  <c r="AB44" i="16"/>
  <c r="AG15" i="16"/>
  <c r="AL24" i="16"/>
  <c r="AR71" i="16"/>
  <c r="AL66" i="16"/>
  <c r="AD14" i="16"/>
  <c r="AN6" i="16"/>
  <c r="AC28" i="16"/>
  <c r="AI4" i="16"/>
  <c r="AB36" i="16"/>
  <c r="AI47" i="16"/>
  <c r="AA12" i="16"/>
  <c r="Z12" i="16" s="1"/>
  <c r="AC56" i="16"/>
  <c r="AD4" i="16"/>
  <c r="AR23" i="16"/>
  <c r="AF66" i="16"/>
  <c r="AE66" i="16" s="1"/>
  <c r="AM14" i="16"/>
  <c r="AS54" i="16"/>
  <c r="AQ39" i="16"/>
  <c r="AM29" i="16"/>
  <c r="AL73" i="16"/>
  <c r="AQ34" i="16"/>
  <c r="AS48" i="16"/>
  <c r="AG51" i="16"/>
  <c r="AF7" i="16"/>
  <c r="AE7" i="16" s="1"/>
  <c r="AB30" i="16"/>
  <c r="AB70" i="16"/>
  <c r="AA74" i="16"/>
  <c r="Z74" i="16" s="1"/>
  <c r="AI16" i="16"/>
  <c r="AX3" i="16"/>
  <c r="AV9" i="16"/>
  <c r="AI56" i="16"/>
  <c r="AC13" i="16"/>
  <c r="AI22" i="16"/>
  <c r="AL47" i="16"/>
  <c r="AG12" i="16"/>
  <c r="AD54" i="16"/>
  <c r="AN50" i="16"/>
  <c r="AD34" i="16"/>
  <c r="AG73" i="16"/>
  <c r="AR22" i="16"/>
  <c r="AI68" i="16"/>
  <c r="AC42" i="16"/>
  <c r="AA72" i="16"/>
  <c r="Z72" i="16" s="1"/>
  <c r="AC67" i="16"/>
  <c r="AG7" i="16"/>
  <c r="AG71" i="16"/>
  <c r="AD3" i="16"/>
  <c r="AD23" i="16"/>
  <c r="AF42" i="16"/>
  <c r="AE42" i="16" s="1"/>
  <c r="AP47" i="16"/>
  <c r="AO47" i="16" s="1"/>
  <c r="L53" i="14"/>
  <c r="AP48" i="16" s="1"/>
  <c r="AO48" i="16" s="1"/>
  <c r="AS37" i="16"/>
  <c r="AV58" i="16"/>
  <c r="AW32" i="16"/>
  <c r="AL72" i="16"/>
  <c r="AR48" i="16"/>
  <c r="AC48" i="16"/>
  <c r="AF33" i="16"/>
  <c r="AE33" i="16" s="1"/>
  <c r="AD38" i="16"/>
  <c r="AC19" i="16"/>
  <c r="AS40" i="16"/>
  <c r="AA16" i="16"/>
  <c r="Z16" i="16" s="1"/>
  <c r="AL13" i="16"/>
  <c r="AI28" i="16"/>
  <c r="AB51" i="16"/>
  <c r="AS31" i="16"/>
  <c r="AH31" i="16"/>
  <c r="AX28" i="16"/>
  <c r="AU65" i="16"/>
  <c r="AT65" i="16" s="1"/>
  <c r="L71" i="15"/>
  <c r="AU66" i="16" s="1"/>
  <c r="AT66" i="16" s="1"/>
  <c r="AA35" i="16"/>
  <c r="Z35" i="16" s="1"/>
  <c r="AN16" i="16"/>
  <c r="AI75" i="16"/>
  <c r="L37" i="12"/>
  <c r="AK32" i="16" s="1"/>
  <c r="AJ32" i="16" s="1"/>
  <c r="AK31" i="16"/>
  <c r="AJ31" i="16" s="1"/>
  <c r="AD58" i="16"/>
  <c r="L73" i="15"/>
  <c r="AU68" i="16" s="1"/>
  <c r="AT68" i="16" s="1"/>
  <c r="AU67" i="16"/>
  <c r="AT67" i="16" s="1"/>
  <c r="AG53" i="16"/>
  <c r="AG19" i="16"/>
  <c r="AN60" i="16"/>
  <c r="AN54" i="16"/>
  <c r="AM38" i="16"/>
  <c r="AR62" i="16"/>
  <c r="AS3" i="16"/>
  <c r="AC29" i="16"/>
  <c r="AI9" i="16"/>
  <c r="AD21" i="16"/>
  <c r="AI38" i="16"/>
  <c r="AI51" i="16"/>
  <c r="AH42" i="16"/>
  <c r="AL59" i="16"/>
  <c r="AI34" i="16"/>
  <c r="AD12" i="16"/>
  <c r="AB55" i="16"/>
  <c r="AC70" i="16"/>
  <c r="AG60" i="16"/>
  <c r="AA45" i="16"/>
  <c r="Z45" i="16" s="1"/>
  <c r="L57" i="14"/>
  <c r="AP52" i="16" s="1"/>
  <c r="AO52" i="16" s="1"/>
  <c r="AP51" i="16"/>
  <c r="AO51" i="16" s="1"/>
  <c r="AD56" i="16"/>
  <c r="AX4" i="16"/>
  <c r="AD66" i="16"/>
  <c r="AA6" i="16"/>
  <c r="Z6" i="16" s="1"/>
  <c r="AM50" i="16"/>
  <c r="AF58" i="16"/>
  <c r="AE58" i="16" s="1"/>
  <c r="AB4" i="16"/>
  <c r="AX51" i="16"/>
  <c r="AG38" i="16"/>
  <c r="AG21" i="16"/>
  <c r="AQ61" i="16"/>
  <c r="AA63" i="16"/>
  <c r="Z63" i="16" s="1"/>
  <c r="AD53" i="16"/>
  <c r="AB57" i="16"/>
  <c r="AC55" i="16"/>
  <c r="AQ23" i="16"/>
  <c r="AC63" i="16"/>
  <c r="AH72" i="16"/>
  <c r="AB39" i="16"/>
  <c r="AW6" i="16"/>
  <c r="AL68" i="16"/>
  <c r="AB64" i="16"/>
  <c r="AI35" i="16"/>
  <c r="AB31" i="16"/>
  <c r="AI58" i="16"/>
  <c r="AF57" i="16"/>
  <c r="AE57" i="16" s="1"/>
  <c r="AG72" i="16"/>
  <c r="AP41" i="16"/>
  <c r="AO41" i="16" s="1"/>
  <c r="L47" i="14"/>
  <c r="AP42" i="16" s="1"/>
  <c r="AO42" i="16" s="1"/>
  <c r="AI40" i="16"/>
  <c r="AR53" i="16"/>
  <c r="AR57" i="16"/>
  <c r="L75" i="15"/>
  <c r="AU70" i="16" s="1"/>
  <c r="AT70" i="16" s="1"/>
  <c r="AU69" i="16"/>
  <c r="AT69" i="16" s="1"/>
  <c r="AH54" i="16"/>
  <c r="AP39" i="16"/>
  <c r="AO39" i="16" s="1"/>
  <c r="L45" i="14"/>
  <c r="AP40" i="16" s="1"/>
  <c r="AO40" i="16" s="1"/>
  <c r="AG3" i="16"/>
  <c r="AM69" i="16"/>
  <c r="AV37" i="16"/>
  <c r="AD72" i="16"/>
  <c r="AN3" i="16"/>
  <c r="AV68" i="16"/>
  <c r="AH49" i="16"/>
  <c r="AB13" i="16"/>
  <c r="AB62" i="16"/>
  <c r="AB25" i="16"/>
  <c r="AA28" i="16"/>
  <c r="Z28" i="16" s="1"/>
  <c r="AG6" i="16"/>
  <c r="AC65" i="16"/>
  <c r="AX11" i="16"/>
  <c r="AF64" i="16"/>
  <c r="AE64" i="16" s="1"/>
  <c r="AM32" i="16"/>
  <c r="AH59" i="16"/>
  <c r="AQ38" i="16"/>
  <c r="AF71" i="16"/>
  <c r="AE71" i="16" s="1"/>
  <c r="AG14" i="16"/>
  <c r="L31" i="12"/>
  <c r="AK26" i="16" s="1"/>
  <c r="AJ26" i="16" s="1"/>
  <c r="AK25" i="16"/>
  <c r="AJ25" i="16" s="1"/>
  <c r="AN55" i="16"/>
  <c r="AG45" i="16"/>
  <c r="AD36" i="16"/>
  <c r="AH19" i="16"/>
  <c r="AI27" i="16"/>
  <c r="AN33" i="16"/>
  <c r="AM39" i="16"/>
  <c r="AM72" i="16"/>
  <c r="AN59" i="16"/>
  <c r="AI23" i="16"/>
  <c r="AP25" i="16"/>
  <c r="AO25" i="16" s="1"/>
  <c r="L31" i="14"/>
  <c r="AP26" i="16" s="1"/>
  <c r="AO26" i="16" s="1"/>
  <c r="AS67" i="16"/>
  <c r="AV19" i="16"/>
  <c r="AN30" i="16"/>
  <c r="AS70" i="16"/>
  <c r="AC15" i="16"/>
  <c r="AI73" i="16"/>
  <c r="AN63" i="16"/>
  <c r="AX30" i="16"/>
  <c r="AA24" i="16"/>
  <c r="Z24" i="16" s="1"/>
  <c r="AF62" i="16"/>
  <c r="AE62" i="16" s="1"/>
  <c r="AR50" i="16"/>
  <c r="AR72" i="16"/>
  <c r="AC18" i="16"/>
  <c r="AL55" i="16"/>
  <c r="AU55" i="16"/>
  <c r="AT55" i="16" s="1"/>
  <c r="L61" i="15"/>
  <c r="AU56" i="16" s="1"/>
  <c r="AT56" i="16" s="1"/>
  <c r="AA64" i="16"/>
  <c r="Z64" i="16" s="1"/>
  <c r="AX67" i="16"/>
  <c r="AD62" i="16"/>
  <c r="AN65" i="16"/>
  <c r="AC35" i="16"/>
  <c r="AP27" i="16"/>
  <c r="AO27" i="16" s="1"/>
  <c r="L33" i="14"/>
  <c r="AP28" i="16" s="1"/>
  <c r="AO28" i="16" s="1"/>
  <c r="AI30" i="16"/>
  <c r="AF46" i="16"/>
  <c r="AE46" i="16" s="1"/>
  <c r="AI72" i="16"/>
  <c r="AD24" i="16"/>
  <c r="AB9" i="16"/>
  <c r="AG68" i="16"/>
  <c r="AM46" i="16"/>
  <c r="AQ19" i="16"/>
  <c r="AN56" i="16"/>
  <c r="AH75" i="16"/>
  <c r="AN38" i="16"/>
  <c r="AC50" i="16"/>
  <c r="AH58" i="16"/>
  <c r="AW41" i="16"/>
  <c r="AA7" i="16"/>
  <c r="Z7" i="16" s="1"/>
  <c r="AW16" i="16"/>
  <c r="AN69" i="16"/>
  <c r="AL10" i="16"/>
  <c r="AL22" i="16"/>
  <c r="AI67" i="16"/>
  <c r="AD70" i="16"/>
  <c r="AB50" i="16"/>
  <c r="AR70" i="16"/>
  <c r="AK21" i="16"/>
  <c r="AJ21" i="16" s="1"/>
  <c r="L27" i="12"/>
  <c r="AK22" i="16" s="1"/>
  <c r="AJ22" i="16" s="1"/>
  <c r="L79" i="12"/>
  <c r="AK74" i="16" s="1"/>
  <c r="AJ74" i="16" s="1"/>
  <c r="AK73" i="16"/>
  <c r="AJ73" i="16" s="1"/>
  <c r="AS34" i="16"/>
  <c r="AA5" i="16"/>
  <c r="Z5" i="16" s="1"/>
  <c r="AC45" i="16"/>
  <c r="AL71" i="16"/>
  <c r="AC7" i="16"/>
  <c r="AB66" i="16"/>
  <c r="AG20" i="16"/>
  <c r="AG65" i="16"/>
  <c r="AC53" i="16"/>
  <c r="AD15" i="16"/>
  <c r="AD6" i="16"/>
  <c r="AB8" i="16"/>
  <c r="AM62" i="16"/>
  <c r="AA38" i="16"/>
  <c r="Z38" i="16" s="1"/>
  <c r="AC12" i="16"/>
  <c r="AH39" i="16"/>
  <c r="AB20" i="16"/>
  <c r="L43" i="12"/>
  <c r="AK38" i="16" s="1"/>
  <c r="AJ38" i="16" s="1"/>
  <c r="AK37" i="16"/>
  <c r="AJ37" i="16" s="1"/>
  <c r="AN53" i="16"/>
  <c r="AB67" i="16"/>
  <c r="AD10" i="16"/>
  <c r="AF48" i="16"/>
  <c r="AE48" i="16" s="1"/>
  <c r="AC69" i="16"/>
  <c r="AC25" i="16"/>
  <c r="AQ63" i="16"/>
  <c r="AI65" i="16"/>
  <c r="AC72" i="16"/>
  <c r="AD11" i="16"/>
  <c r="AX44" i="16"/>
  <c r="AF53" i="16"/>
  <c r="AE53" i="16" s="1"/>
  <c r="AU59" i="16"/>
  <c r="AT59" i="16" s="1"/>
  <c r="L65" i="15"/>
  <c r="AU60" i="16" s="1"/>
  <c r="AT60" i="16" s="1"/>
  <c r="AG22" i="16"/>
  <c r="AI62" i="16"/>
  <c r="AD18" i="16"/>
  <c r="AH60" i="16"/>
  <c r="AH55" i="16"/>
  <c r="AG8" i="16"/>
  <c r="AI14" i="16"/>
  <c r="AD25" i="16"/>
  <c r="AC8" i="16"/>
  <c r="AQ68" i="16"/>
  <c r="AI71" i="16"/>
  <c r="AH48" i="16"/>
  <c r="AG9" i="16"/>
  <c r="AD27" i="16"/>
  <c r="AD35" i="16"/>
  <c r="AC64" i="16"/>
  <c r="AG63" i="16"/>
  <c r="AI3" i="16"/>
  <c r="AV38" i="16"/>
  <c r="AV22" i="16"/>
  <c r="AL67" i="16"/>
  <c r="AL74" i="16"/>
  <c r="AD69" i="16"/>
  <c r="AQ24" i="16"/>
  <c r="AQ35" i="16"/>
  <c r="AC41" i="16"/>
  <c r="AB73" i="16"/>
  <c r="AC26" i="16"/>
  <c r="AB24" i="16"/>
  <c r="AS13" i="16"/>
  <c r="AC20" i="16"/>
  <c r="AI17" i="16"/>
  <c r="AN68" i="16"/>
  <c r="AI53" i="16"/>
  <c r="AF74" i="16"/>
  <c r="AE74" i="16" s="1"/>
  <c r="AV3" i="16"/>
  <c r="AM51" i="16"/>
  <c r="AH37" i="16"/>
  <c r="AI29" i="16"/>
  <c r="AA50" i="16"/>
  <c r="Z50" i="16" s="1"/>
  <c r="AG61" i="16"/>
  <c r="AQ71" i="16"/>
  <c r="AL52" i="16"/>
  <c r="AD17" i="16"/>
  <c r="AU71" i="16"/>
  <c r="AT71" i="16" s="1"/>
  <c r="L77" i="15"/>
  <c r="AU72" i="16" s="1"/>
  <c r="AT72" i="16" s="1"/>
  <c r="AB18" i="16"/>
  <c r="AA18" i="16"/>
  <c r="Z18" i="16" s="1"/>
  <c r="AA51" i="16"/>
  <c r="Z51" i="16" s="1"/>
  <c r="AA61" i="16"/>
  <c r="Z61" i="16" s="1"/>
  <c r="AX26" i="16"/>
  <c r="AA42" i="16"/>
  <c r="Z42" i="16" s="1"/>
  <c r="AH69" i="16"/>
  <c r="AB46" i="16"/>
  <c r="AD71" i="16"/>
  <c r="AB38" i="16"/>
  <c r="AR42" i="16"/>
  <c r="AA23" i="16"/>
  <c r="Z23" i="16" s="1"/>
  <c r="AN19" i="16"/>
  <c r="AM23" i="16"/>
  <c r="AC54" i="16"/>
  <c r="AS26" i="16"/>
  <c r="AM58" i="16"/>
  <c r="AW18" i="16"/>
  <c r="AX66" i="16"/>
  <c r="AR32" i="16"/>
  <c r="L29" i="12"/>
  <c r="AK24" i="16" s="1"/>
  <c r="AJ24" i="16" s="1"/>
  <c r="AK23" i="16"/>
  <c r="AJ23" i="16" s="1"/>
  <c r="AD44" i="16"/>
  <c r="AI31" i="16"/>
  <c r="AD30" i="16"/>
  <c r="AA27" i="16"/>
  <c r="Z27" i="16" s="1"/>
  <c r="AN64" i="16"/>
  <c r="AL62" i="16"/>
  <c r="AA60" i="16"/>
  <c r="Z60" i="16" s="1"/>
  <c r="AN67" i="16"/>
  <c r="AG18" i="16"/>
  <c r="AR20" i="16"/>
  <c r="AV71" i="16"/>
  <c r="AW43" i="16"/>
  <c r="AQ72" i="16"/>
  <c r="AK3" i="16"/>
  <c r="AJ3" i="16" s="1"/>
  <c r="L9" i="12"/>
  <c r="AK4" i="16" s="1"/>
  <c r="AJ4" i="16" s="1"/>
  <c r="AF72" i="16"/>
  <c r="AE72" i="16" s="1"/>
  <c r="AG49" i="16"/>
  <c r="AB29" i="16"/>
  <c r="AL64" i="16"/>
  <c r="AH45" i="16"/>
  <c r="AA25" i="16"/>
  <c r="Z25" i="16" s="1"/>
  <c r="AD29" i="16"/>
  <c r="AF38" i="16"/>
  <c r="AE38" i="16" s="1"/>
  <c r="AA20" i="16"/>
  <c r="Z20" i="16" s="1"/>
  <c r="L57" i="12"/>
  <c r="AK52" i="16" s="1"/>
  <c r="AJ52" i="16" s="1"/>
  <c r="AK51" i="16"/>
  <c r="AJ51" i="16" s="1"/>
  <c r="AM41" i="16"/>
  <c r="AS56" i="16"/>
  <c r="AG37" i="16"/>
  <c r="AB27" i="16"/>
  <c r="AA41" i="16"/>
  <c r="Z41" i="16" s="1"/>
  <c r="AL58" i="16"/>
  <c r="AL60" i="16"/>
  <c r="AL63" i="16"/>
  <c r="AG40" i="16"/>
  <c r="AN13" i="16"/>
  <c r="AG32" i="16"/>
  <c r="AF22" i="16"/>
  <c r="AE22" i="16" s="1"/>
  <c r="AC68" i="16"/>
  <c r="AA37" i="16"/>
  <c r="Z37" i="16" s="1"/>
  <c r="AA57" i="16"/>
  <c r="Z57" i="16" s="1"/>
  <c r="AI15" i="16"/>
  <c r="AH47" i="16"/>
  <c r="AB52" i="16"/>
  <c r="AR46" i="16"/>
  <c r="AF31" i="16"/>
  <c r="AE31" i="16" s="1"/>
  <c r="AG39" i="16"/>
  <c r="AB60" i="16"/>
  <c r="AB40" i="16"/>
  <c r="AA69" i="16"/>
  <c r="Z69" i="16" s="1"/>
  <c r="AS53" i="16"/>
  <c r="AX29" i="16"/>
  <c r="AG52" i="16"/>
  <c r="AM44" i="16"/>
  <c r="AH74" i="16"/>
  <c r="AV57" i="16"/>
  <c r="AB61" i="16"/>
  <c r="AC58" i="16"/>
  <c r="AG41" i="16"/>
  <c r="AX5" i="16"/>
  <c r="AA39" i="16"/>
  <c r="Z39" i="16" s="1"/>
  <c r="AG57" i="16"/>
  <c r="AB48" i="16"/>
  <c r="AG46" i="16"/>
  <c r="AG10" i="16"/>
  <c r="AS41" i="16"/>
  <c r="AD8" i="16"/>
  <c r="AB53" i="16"/>
  <c r="AG25" i="16"/>
  <c r="AF55" i="16"/>
  <c r="AE55" i="16" s="1"/>
  <c r="AD42" i="16"/>
  <c r="AS21" i="16"/>
  <c r="AA9" i="16"/>
  <c r="Z9" i="16" s="1"/>
  <c r="AW33" i="16"/>
  <c r="AI39" i="16"/>
  <c r="AI10" i="16"/>
  <c r="AQ11" i="16"/>
  <c r="AX20" i="16"/>
  <c r="AS4" i="16"/>
  <c r="AR58" i="16"/>
  <c r="AS33" i="16"/>
  <c r="AL7" i="16"/>
  <c r="AS44" i="16"/>
  <c r="AW26" i="16"/>
  <c r="AF26" i="16"/>
  <c r="AE26" i="16" s="1"/>
  <c r="AQ25" i="16"/>
  <c r="L39" i="12"/>
  <c r="AK34" i="16" s="1"/>
  <c r="AJ34" i="16" s="1"/>
  <c r="AK33" i="16"/>
  <c r="AJ33" i="16" s="1"/>
  <c r="AA19" i="16"/>
  <c r="Z19" i="16" s="1"/>
  <c r="AG69" i="16"/>
  <c r="AN5" i="16"/>
  <c r="L75" i="14"/>
  <c r="AP70" i="16" s="1"/>
  <c r="AO70" i="16" s="1"/>
  <c r="AP69" i="16"/>
  <c r="AO69" i="16" s="1"/>
  <c r="AM53" i="16"/>
  <c r="AR8" i="16"/>
  <c r="AM4" i="16"/>
  <c r="AN31" i="16"/>
  <c r="AQ30" i="16"/>
  <c r="AB10" i="16"/>
  <c r="AF73" i="16"/>
  <c r="AE73" i="16" s="1"/>
  <c r="AM43" i="16"/>
  <c r="AA53" i="16"/>
  <c r="Z53" i="16" s="1"/>
  <c r="AD16" i="16"/>
  <c r="AB3" i="16"/>
  <c r="AN72" i="16"/>
  <c r="AA40" i="16"/>
  <c r="Z40" i="16" s="1"/>
  <c r="AG24" i="16"/>
  <c r="AD31" i="16"/>
  <c r="AI54" i="16"/>
  <c r="AF67" i="16"/>
  <c r="AE67" i="16" s="1"/>
  <c r="AC75" i="16"/>
  <c r="AF59" i="16"/>
  <c r="AE59" i="16" s="1"/>
  <c r="AK29" i="16"/>
  <c r="AJ29" i="16" s="1"/>
  <c r="L35" i="12"/>
  <c r="AK30" i="16" s="1"/>
  <c r="AJ30" i="16" s="1"/>
  <c r="AF17" i="16"/>
  <c r="AE17" i="16" s="1"/>
  <c r="AR66" i="16"/>
  <c r="AB26" i="16"/>
  <c r="AD75" i="16"/>
  <c r="AI33" i="16"/>
  <c r="AL36" i="16"/>
  <c r="AH23" i="16"/>
  <c r="AU7" i="16"/>
  <c r="AT7" i="16" s="1"/>
  <c r="L13" i="15"/>
  <c r="AU8" i="16" s="1"/>
  <c r="AT8" i="16" s="1"/>
  <c r="AD9" i="16"/>
  <c r="L45" i="12"/>
  <c r="AK40" i="16" s="1"/>
  <c r="AJ40" i="16" s="1"/>
  <c r="AK39" i="16"/>
  <c r="AJ39" i="16" s="1"/>
  <c r="AG75" i="16"/>
  <c r="AD60" i="16"/>
  <c r="AR17" i="16"/>
  <c r="AC61" i="16"/>
  <c r="AV39" i="16"/>
  <c r="AA49" i="16"/>
  <c r="Z49" i="16" s="1"/>
  <c r="AV11" i="16"/>
  <c r="L51" i="12"/>
  <c r="AK46" i="16" s="1"/>
  <c r="AJ46" i="16" s="1"/>
  <c r="AK45" i="16"/>
  <c r="AJ45" i="16" s="1"/>
  <c r="AB71" i="16"/>
  <c r="AC9" i="16"/>
  <c r="AR43" i="16"/>
  <c r="AA32" i="16"/>
  <c r="Z32" i="16" s="1"/>
  <c r="AA36" i="16"/>
  <c r="Z36" i="16" s="1"/>
  <c r="AK7" i="16"/>
  <c r="AJ7" i="16" s="1"/>
  <c r="L13" i="12"/>
  <c r="AK8" i="16" s="1"/>
  <c r="AJ8" i="16" s="1"/>
  <c r="AS49" i="16"/>
  <c r="AI43" i="16"/>
  <c r="AB21" i="16"/>
  <c r="AB58" i="16"/>
  <c r="AX70" i="16"/>
  <c r="AH6" i="16"/>
  <c r="AI25" i="16"/>
  <c r="AD32" i="16"/>
  <c r="AS74" i="16"/>
  <c r="AI59" i="16"/>
  <c r="AD22" i="16"/>
  <c r="AF70" i="16"/>
  <c r="AE70" i="16" s="1"/>
  <c r="AM54" i="16"/>
  <c r="AA31" i="16"/>
  <c r="Z31" i="16" s="1"/>
  <c r="AC36" i="16"/>
  <c r="AH43" i="16"/>
  <c r="AQ36" i="16"/>
  <c r="AG30" i="16"/>
  <c r="AN71" i="16"/>
  <c r="AA56" i="16"/>
  <c r="Z56" i="16" s="1"/>
  <c r="AF9" i="16"/>
  <c r="AE9" i="16" s="1"/>
  <c r="AA3" i="16"/>
  <c r="Z3" i="16" s="1"/>
  <c r="AD41" i="16"/>
  <c r="AI11" i="16"/>
  <c r="AD47" i="16"/>
  <c r="AX38" i="16"/>
  <c r="AS25" i="16"/>
  <c r="AD46" i="16"/>
  <c r="AR59" i="16"/>
  <c r="AI64" i="16"/>
  <c r="AC4" i="16"/>
  <c r="AC74" i="16"/>
  <c r="AB59" i="16"/>
  <c r="AA11" i="16"/>
  <c r="Z11" i="16" s="1"/>
  <c r="AF29" i="16"/>
  <c r="AE29" i="16" s="1"/>
  <c r="AG17" i="16"/>
  <c r="AI24" i="16"/>
  <c r="AB5" i="16"/>
  <c r="AH53" i="16"/>
  <c r="AB41" i="16"/>
  <c r="AQ51" i="16"/>
  <c r="AC43" i="16"/>
  <c r="AB12" i="16"/>
  <c r="AG56" i="16"/>
  <c r="AI26" i="16"/>
  <c r="AA34" i="16"/>
  <c r="Z34" i="16" s="1"/>
  <c r="AA4" i="16"/>
  <c r="Z4" i="16" s="1"/>
  <c r="AN36" i="16"/>
  <c r="AV29" i="16"/>
  <c r="AA68" i="16"/>
  <c r="Z68" i="16" s="1"/>
  <c r="AX47" i="16"/>
  <c r="AA14" i="16"/>
  <c r="Z14" i="16" s="1"/>
  <c r="L53" i="12"/>
  <c r="AK48" i="16" s="1"/>
  <c r="AJ48" i="16" s="1"/>
  <c r="AK47" i="16"/>
  <c r="AJ47" i="16" s="1"/>
  <c r="AX46" i="16"/>
  <c r="L33" i="12"/>
  <c r="AK28" i="16" s="1"/>
  <c r="AJ28" i="16" s="1"/>
  <c r="AK27" i="16"/>
  <c r="AJ27" i="16" s="1"/>
  <c r="AR14" i="16"/>
  <c r="AH70" i="16"/>
  <c r="AN52" i="16"/>
  <c r="AR27" i="16"/>
  <c r="AS63" i="16"/>
  <c r="L25" i="15"/>
  <c r="AU20" i="16" s="1"/>
  <c r="AT20" i="16" s="1"/>
  <c r="AU19" i="16"/>
  <c r="AT19" i="16" s="1"/>
  <c r="AH24" i="16"/>
  <c r="AA59" i="16"/>
  <c r="Z59" i="16" s="1"/>
  <c r="AR68" i="16"/>
  <c r="AW37" i="16"/>
  <c r="AM13" i="16"/>
  <c r="AN61" i="16"/>
  <c r="AR18" i="16"/>
  <c r="AR10" i="16"/>
  <c r="AL61" i="16"/>
  <c r="AN58" i="16"/>
  <c r="AX41" i="16"/>
  <c r="AP7" i="16"/>
  <c r="AO7" i="16" s="1"/>
  <c r="L13" i="14"/>
  <c r="AP8" i="16" s="1"/>
  <c r="AO8" i="16" s="1"/>
  <c r="L11" i="12"/>
  <c r="AK6" i="16" s="1"/>
  <c r="AJ6" i="16" s="1"/>
  <c r="AK5" i="16"/>
  <c r="AJ5" i="16" s="1"/>
  <c r="AN45" i="16"/>
  <c r="AQ37" i="16"/>
  <c r="AH13" i="16"/>
  <c r="AX32" i="16"/>
  <c r="AH56" i="16"/>
  <c r="AS7" i="16"/>
  <c r="AW13" i="16"/>
  <c r="AI57" i="16"/>
  <c r="AV10" i="16"/>
  <c r="AC10" i="16"/>
  <c r="AS42" i="16"/>
  <c r="AA43" i="16"/>
  <c r="Z43" i="16" s="1"/>
  <c r="AQ21" i="16"/>
  <c r="AD59" i="16"/>
  <c r="AD68" i="16"/>
  <c r="AW67" i="16"/>
  <c r="AU51" i="16"/>
  <c r="AT51" i="16" s="1"/>
  <c r="L57" i="15"/>
  <c r="AU52" i="16" s="1"/>
  <c r="AT52" i="16" s="1"/>
  <c r="AB72" i="16"/>
  <c r="AI49" i="16"/>
  <c r="AA26" i="16"/>
  <c r="Z26" i="16" s="1"/>
  <c r="AH41" i="16"/>
  <c r="AI41" i="16"/>
  <c r="AC62" i="16"/>
  <c r="AB69" i="16"/>
  <c r="AQ44" i="16"/>
  <c r="AX74" i="16"/>
  <c r="AI20" i="16"/>
  <c r="AW7" i="16"/>
  <c r="AQ70" i="16"/>
  <c r="AC37" i="16"/>
  <c r="AA22" i="16"/>
  <c r="Z22" i="16" s="1"/>
  <c r="AI63" i="16"/>
  <c r="AN74" i="16"/>
  <c r="AG13" i="16"/>
  <c r="AD52" i="16"/>
  <c r="AC52" i="16"/>
  <c r="AB7" i="16"/>
  <c r="AP15" i="16"/>
  <c r="AO15" i="16" s="1"/>
  <c r="L21" i="14"/>
  <c r="AP16" i="16" s="1"/>
  <c r="AO16" i="16" s="1"/>
  <c r="AC44" i="16"/>
  <c r="AF51" i="16"/>
  <c r="AE51" i="16" s="1"/>
  <c r="AP5" i="16"/>
  <c r="AO5" i="16" s="1"/>
  <c r="L11" i="14"/>
  <c r="AP6" i="16" s="1"/>
  <c r="AO6" i="16" s="1"/>
  <c r="AC22" i="16"/>
  <c r="AF16" i="16"/>
  <c r="AE16" i="16" s="1"/>
  <c r="AD43" i="16"/>
  <c r="AB75" i="16"/>
  <c r="AG29" i="16"/>
  <c r="AH12" i="16"/>
  <c r="AA15" i="16"/>
  <c r="Z15" i="16" s="1"/>
  <c r="AD57" i="16"/>
  <c r="AD73" i="16"/>
  <c r="AF15" i="16"/>
  <c r="AE15" i="16" s="1"/>
  <c r="AA75" i="16"/>
  <c r="Z75" i="16" s="1"/>
  <c r="AA48" i="16"/>
  <c r="Z48" i="16" s="1"/>
  <c r="AH51" i="16"/>
  <c r="AC31" i="16"/>
  <c r="AN14" i="16"/>
  <c r="AK19" i="16"/>
  <c r="AJ19" i="16" s="1"/>
  <c r="L25" i="12"/>
  <c r="AK20" i="16" s="1"/>
  <c r="AJ20" i="16" s="1"/>
  <c r="AD63" i="16"/>
  <c r="AA13" i="16"/>
  <c r="Z13" i="16" s="1"/>
  <c r="AF65" i="16"/>
  <c r="AE65" i="16" s="1"/>
  <c r="AA66" i="16"/>
  <c r="Z66" i="16" s="1"/>
  <c r="AI6" i="16"/>
  <c r="AI37" i="16"/>
  <c r="AI12" i="16"/>
  <c r="AW52" i="16"/>
  <c r="AB42" i="16"/>
  <c r="AD40" i="16"/>
  <c r="AN10" i="16"/>
  <c r="AI66" i="16"/>
  <c r="AM57" i="16"/>
  <c r="AA62" i="16"/>
  <c r="Z62" i="16" s="1"/>
  <c r="AI50" i="16"/>
  <c r="AC24" i="16"/>
  <c r="AM7" i="16"/>
  <c r="AH63" i="16"/>
  <c r="AB68" i="16"/>
  <c r="AD49" i="16"/>
  <c r="AB74" i="16"/>
  <c r="AA21" i="16"/>
  <c r="Z21" i="16" s="1"/>
  <c r="AA52" i="16"/>
  <c r="Z52" i="16" s="1"/>
  <c r="AH66" i="16"/>
  <c r="AP43" i="16"/>
  <c r="AO43" i="16" s="1"/>
  <c r="L49" i="14"/>
  <c r="AP44" i="16" s="1"/>
  <c r="AO44" i="16" s="1"/>
  <c r="AC5" i="16"/>
  <c r="AX8" i="16"/>
  <c r="AB37" i="16"/>
  <c r="AC66" i="16"/>
  <c r="AM19" i="16"/>
  <c r="AX21" i="16"/>
  <c r="AS38" i="16"/>
  <c r="AM71" i="16"/>
  <c r="AI21" i="16"/>
  <c r="AW29" i="16"/>
  <c r="AQ66" i="16"/>
  <c r="AR4" i="16"/>
  <c r="AV56" i="16"/>
  <c r="L51" i="15"/>
  <c r="AU46" i="16" s="1"/>
  <c r="AT46" i="16" s="1"/>
  <c r="AU45" i="16"/>
  <c r="AT45" i="16" s="1"/>
  <c r="AX35" i="16"/>
  <c r="AQ64" i="16"/>
  <c r="AW27" i="16"/>
  <c r="AH29" i="16"/>
  <c r="AH50" i="16"/>
  <c r="AG31" i="16"/>
  <c r="AN42" i="16"/>
  <c r="AA8" i="16"/>
  <c r="Z8" i="16" s="1"/>
  <c r="AV67" i="16"/>
  <c r="AS27" i="16"/>
  <c r="AH26" i="16"/>
  <c r="AD28" i="16"/>
  <c r="AP55" i="16"/>
  <c r="AO55" i="16" s="1"/>
  <c r="L61" i="14"/>
  <c r="AP56" i="16" s="1"/>
  <c r="AO56" i="16" s="1"/>
  <c r="AM33" i="16"/>
  <c r="AV12" i="16"/>
  <c r="AP11" i="16"/>
  <c r="AO11" i="16" s="1"/>
  <c r="L17" i="14"/>
  <c r="AP12" i="16" s="1"/>
  <c r="AO12" i="16" s="1"/>
  <c r="AM28" i="16"/>
  <c r="AV34" i="16"/>
  <c r="AL29" i="16"/>
  <c r="AH21" i="16"/>
  <c r="AB56" i="16"/>
  <c r="AC59" i="16"/>
  <c r="AD26" i="16"/>
  <c r="AC71" i="16"/>
  <c r="AI55" i="16"/>
  <c r="AX14" i="16"/>
  <c r="AW17" i="16"/>
  <c r="AF47" i="16"/>
  <c r="AE47" i="16" s="1"/>
  <c r="AW48" i="16"/>
  <c r="AN62" i="16"/>
  <c r="AF68" i="16"/>
  <c r="AE68" i="16" s="1"/>
  <c r="AI44" i="16"/>
  <c r="AR19" i="16"/>
  <c r="AB65" i="16"/>
  <c r="AB6" i="16"/>
  <c r="AP71" i="16"/>
  <c r="AO71" i="16" s="1"/>
  <c r="L77" i="14"/>
  <c r="AP72" i="16" s="1"/>
  <c r="AO72" i="16" s="1"/>
  <c r="AM55" i="16"/>
  <c r="AF50" i="16"/>
  <c r="AE50" i="16" s="1"/>
  <c r="AB54" i="16"/>
  <c r="AN57" i="16"/>
  <c r="AB63" i="16"/>
  <c r="AS12" i="16"/>
  <c r="AM56" i="16"/>
  <c r="AF28" i="16"/>
  <c r="AE28" i="16" s="1"/>
  <c r="AU53" i="16"/>
  <c r="AT53" i="16" s="1"/>
  <c r="L59" i="15"/>
  <c r="AU54" i="16" s="1"/>
  <c r="AT54" i="16" s="1"/>
  <c r="AF37" i="16"/>
  <c r="AE37" i="16" s="1"/>
  <c r="AH34" i="16"/>
  <c r="AV54" i="16"/>
  <c r="AM24" i="16"/>
  <c r="AR47" i="16"/>
  <c r="AC33" i="16"/>
  <c r="AR38" i="16"/>
  <c r="AH44" i="16"/>
  <c r="AN27" i="16"/>
  <c r="AW36" i="16"/>
  <c r="AS18" i="16"/>
  <c r="AV32" i="16"/>
  <c r="AS73" i="16"/>
  <c r="AM49" i="16"/>
  <c r="AS24" i="16"/>
  <c r="AS68" i="16"/>
  <c r="AR5" i="16"/>
  <c r="AC73" i="16"/>
  <c r="AF54" i="16"/>
  <c r="AE54" i="16" s="1"/>
  <c r="AG54" i="16"/>
  <c r="AA44" i="16"/>
  <c r="Z44" i="16" s="1"/>
  <c r="AQ26" i="16"/>
  <c r="AA30" i="16"/>
  <c r="Z30" i="16" s="1"/>
  <c r="AM9" i="16"/>
  <c r="AM34" i="16"/>
  <c r="AI69" i="16"/>
  <c r="AN15" i="16"/>
  <c r="AD55" i="16"/>
  <c r="AL50" i="16"/>
  <c r="AR67" i="16"/>
  <c r="AP59" i="16"/>
  <c r="AO59" i="16" s="1"/>
  <c r="L65" i="14"/>
  <c r="AP60" i="16" s="1"/>
  <c r="AO60" i="16" s="1"/>
  <c r="AI45" i="16"/>
  <c r="AR33" i="16"/>
  <c r="AF75" i="16"/>
  <c r="AE75" i="16" s="1"/>
  <c r="AF43" i="16"/>
  <c r="AE43" i="16" s="1"/>
  <c r="AI74" i="16"/>
  <c r="AV14" i="16"/>
  <c r="AQ9" i="16"/>
  <c r="AP33" i="16"/>
  <c r="AO33" i="16" s="1"/>
  <c r="L39" i="14"/>
  <c r="AP34" i="16" s="1"/>
  <c r="AO34" i="16" s="1"/>
  <c r="AL3" i="16"/>
  <c r="AS28" i="16"/>
  <c r="AS36" i="16"/>
  <c r="AV26" i="16"/>
  <c r="AS60" i="16"/>
  <c r="AS72" i="16"/>
  <c r="AM17" i="16"/>
  <c r="AW64" i="16"/>
  <c r="AQ15" i="16"/>
  <c r="AX36" i="16"/>
  <c r="AW42" i="16"/>
  <c r="AM37" i="16"/>
  <c r="AM47" i="16"/>
  <c r="AB34" i="16"/>
  <c r="AI18" i="16"/>
  <c r="L23" i="12"/>
  <c r="AK18" i="16" s="1"/>
  <c r="AJ18" i="16" s="1"/>
  <c r="AK17" i="16"/>
  <c r="AJ17" i="16" s="1"/>
  <c r="AX7" i="16"/>
  <c r="AM27" i="16"/>
  <c r="AH71" i="16"/>
  <c r="AM42" i="16"/>
  <c r="AK11" i="16"/>
  <c r="AJ11" i="16" s="1"/>
  <c r="L17" i="12"/>
  <c r="AK12" i="16" s="1"/>
  <c r="AJ12" i="16" s="1"/>
  <c r="AG59" i="16"/>
  <c r="AH7" i="16"/>
  <c r="AQ16" i="16"/>
  <c r="AM70" i="16"/>
  <c r="AN25" i="16"/>
  <c r="AL56" i="16"/>
  <c r="AG27" i="16"/>
  <c r="AF49" i="16"/>
  <c r="AE49" i="16" s="1"/>
  <c r="AH40" i="16"/>
  <c r="AQ31" i="16"/>
  <c r="AQ53" i="16"/>
  <c r="AH3" i="16"/>
  <c r="AW57" i="16"/>
  <c r="AK59" i="16"/>
  <c r="AJ59" i="16" s="1"/>
  <c r="L65" i="12"/>
  <c r="AK60" i="16" s="1"/>
  <c r="AJ60" i="16" s="1"/>
  <c r="AV36" i="16"/>
  <c r="AL40" i="16"/>
  <c r="AF21" i="16"/>
  <c r="AE21" i="16" s="1"/>
  <c r="AP37" i="16"/>
  <c r="AO37" i="16" s="1"/>
  <c r="L43" i="14"/>
  <c r="AP38" i="16" s="1"/>
  <c r="AO38" i="16" s="1"/>
  <c r="AI46" i="16"/>
  <c r="AA17" i="16"/>
  <c r="Z17" i="16" s="1"/>
  <c r="AD39" i="16"/>
  <c r="AH20" i="16"/>
  <c r="AD7" i="16"/>
  <c r="AS55" i="16"/>
  <c r="AV27" i="16"/>
  <c r="AA71" i="16"/>
  <c r="Z71" i="16" s="1"/>
  <c r="AL27" i="16"/>
  <c r="AH32" i="16"/>
  <c r="AM65" i="16"/>
  <c r="AC16" i="16"/>
  <c r="AH61" i="16"/>
  <c r="AW28" i="16"/>
  <c r="AW40" i="16"/>
  <c r="AR11" i="16"/>
  <c r="AB14" i="16"/>
  <c r="AC60" i="16"/>
  <c r="AF3" i="16"/>
  <c r="AE3" i="16" s="1"/>
  <c r="AW51" i="16"/>
  <c r="AQ4" i="16"/>
  <c r="AS20" i="16"/>
  <c r="AS11" i="16"/>
  <c r="L53" i="15"/>
  <c r="AU48" i="16" s="1"/>
  <c r="AT48" i="16" s="1"/>
  <c r="AU47" i="16"/>
  <c r="AT47" i="16" s="1"/>
  <c r="AF12" i="16"/>
  <c r="AE12" i="16" s="1"/>
  <c r="AS15" i="16"/>
  <c r="AC21" i="16"/>
  <c r="AQ45" i="16"/>
  <c r="AL48" i="16"/>
  <c r="AA29" i="16"/>
  <c r="Z29" i="16" s="1"/>
  <c r="AI70" i="16"/>
  <c r="AM61" i="16"/>
  <c r="AM16" i="16"/>
  <c r="AW8" i="16"/>
  <c r="L23" i="15"/>
  <c r="AU18" i="16" s="1"/>
  <c r="AT18" i="16" s="1"/>
  <c r="AU17" i="16"/>
  <c r="AT17" i="16" s="1"/>
  <c r="AS43" i="16"/>
  <c r="AL46" i="16"/>
  <c r="AL53" i="16"/>
  <c r="AH62" i="16"/>
  <c r="AL65" i="16"/>
  <c r="AR36" i="16"/>
  <c r="AH16" i="16"/>
  <c r="AQ42" i="16"/>
  <c r="AV60" i="16"/>
  <c r="AN28" i="16"/>
  <c r="AV47" i="16"/>
  <c r="AU25" i="16"/>
  <c r="AT25" i="16" s="1"/>
  <c r="L31" i="15"/>
  <c r="AU26" i="16" s="1"/>
  <c r="AT26" i="16" s="1"/>
  <c r="AQ52" i="16"/>
  <c r="AM11" i="16"/>
  <c r="AF35" i="16"/>
  <c r="AE35" i="16" s="1"/>
  <c r="AV46" i="16"/>
  <c r="L63" i="15"/>
  <c r="AU58" i="16" s="1"/>
  <c r="AT58" i="16" s="1"/>
  <c r="AU57" i="16"/>
  <c r="AT57" i="16" s="1"/>
  <c r="AN51" i="16"/>
  <c r="AM8" i="16"/>
  <c r="AQ28" i="16"/>
  <c r="AQ14" i="16"/>
  <c r="AH36" i="16"/>
  <c r="AL15" i="16"/>
  <c r="AW4" i="16"/>
  <c r="AN39" i="16"/>
  <c r="AS45" i="16"/>
  <c r="AR25" i="16"/>
  <c r="AS57" i="16"/>
  <c r="AS52" i="16"/>
  <c r="AM10" i="16"/>
  <c r="L69" i="12"/>
  <c r="AK64" i="16" s="1"/>
  <c r="AJ64" i="16" s="1"/>
  <c r="AK63" i="16"/>
  <c r="AJ63" i="16" s="1"/>
  <c r="AP73" i="16"/>
  <c r="AO73" i="16" s="1"/>
  <c r="L79" i="14"/>
  <c r="AP74" i="16" s="1"/>
  <c r="AO74" i="16" s="1"/>
  <c r="AF24" i="16"/>
  <c r="AE24" i="16" s="1"/>
  <c r="AC49" i="16"/>
  <c r="AW24" i="16"/>
  <c r="AM20" i="16"/>
  <c r="AD48" i="16"/>
  <c r="AW38" i="16"/>
  <c r="AL57" i="16"/>
  <c r="AG11" i="16"/>
  <c r="AR35" i="16"/>
  <c r="AG23" i="16"/>
  <c r="AV15" i="16"/>
  <c r="AH68" i="16"/>
  <c r="AL8" i="16"/>
  <c r="AA73" i="16"/>
  <c r="Z73" i="16" s="1"/>
  <c r="AM5" i="16"/>
  <c r="AP53" i="16"/>
  <c r="AO53" i="16" s="1"/>
  <c r="L59" i="14"/>
  <c r="AP54" i="16" s="1"/>
  <c r="AO54" i="16" s="1"/>
  <c r="AX71" i="16"/>
  <c r="AN70" i="16"/>
  <c r="AC30" i="16"/>
  <c r="AB23" i="16"/>
  <c r="AL33" i="16"/>
  <c r="AB35" i="16"/>
  <c r="AW11" i="16"/>
  <c r="AX40" i="16"/>
  <c r="AV30" i="16"/>
  <c r="AA70" i="16"/>
  <c r="Z70" i="16" s="1"/>
  <c r="AF10" i="16"/>
  <c r="AE10" i="16" s="1"/>
  <c r="AI36" i="16"/>
  <c r="AM36" i="16"/>
  <c r="AL37" i="16"/>
  <c r="AR49" i="16"/>
  <c r="AS32" i="16"/>
  <c r="AV33" i="16"/>
  <c r="AH33" i="16"/>
  <c r="AH38" i="16"/>
  <c r="AS64" i="16"/>
  <c r="L19" i="12"/>
  <c r="AK14" i="16" s="1"/>
  <c r="AJ14" i="16" s="1"/>
  <c r="AK13" i="16"/>
  <c r="AJ13" i="16" s="1"/>
  <c r="AV41" i="16"/>
  <c r="AS69" i="16"/>
  <c r="AW53" i="16"/>
  <c r="AN17" i="16"/>
  <c r="AR15" i="16"/>
  <c r="AW69" i="16"/>
  <c r="AM64" i="16"/>
  <c r="AC14" i="16"/>
  <c r="AP9" i="16"/>
  <c r="AO9" i="16" s="1"/>
  <c r="L15" i="14"/>
  <c r="AP10" i="16" s="1"/>
  <c r="AO10" i="16" s="1"/>
  <c r="L15" i="15"/>
  <c r="AU10" i="16" s="1"/>
  <c r="AT10" i="16" s="1"/>
  <c r="AU9" i="16"/>
  <c r="AT9" i="16" s="1"/>
  <c r="AL54" i="16"/>
  <c r="AV66" i="16"/>
  <c r="AR6" i="16"/>
  <c r="AQ29" i="16"/>
  <c r="AF39" i="16"/>
  <c r="AE39" i="16" s="1"/>
  <c r="AX53" i="16"/>
  <c r="AV21" i="16"/>
  <c r="AF25" i="16"/>
  <c r="AE25" i="16" s="1"/>
  <c r="AL30" i="16"/>
  <c r="AH5" i="16"/>
  <c r="L69" i="15"/>
  <c r="AU64" i="16" s="1"/>
  <c r="AT64" i="16" s="1"/>
  <c r="AU63" i="16"/>
  <c r="AT63" i="16" s="1"/>
  <c r="AF27" i="16"/>
  <c r="AE27" i="16" s="1"/>
  <c r="AL11" i="16"/>
  <c r="AW59" i="16"/>
  <c r="AN26" i="16"/>
  <c r="AW68" i="16"/>
  <c r="AS23" i="16"/>
  <c r="AD45" i="16"/>
  <c r="AS22" i="16"/>
  <c r="L29" i="14"/>
  <c r="AP24" i="16" s="1"/>
  <c r="AO24" i="16" s="1"/>
  <c r="AP23" i="16"/>
  <c r="AO23" i="16" s="1"/>
  <c r="AG50" i="16"/>
  <c r="AC27" i="16"/>
  <c r="AQ18" i="16"/>
  <c r="AC6" i="16"/>
  <c r="AV51" i="16"/>
  <c r="AW45" i="16"/>
  <c r="AW58" i="16"/>
  <c r="AV13" i="16"/>
  <c r="AF56" i="16"/>
  <c r="AE56" i="16" s="1"/>
  <c r="AD61" i="16"/>
  <c r="L49" i="12"/>
  <c r="AK44" i="16" s="1"/>
  <c r="AJ44" i="16" s="1"/>
  <c r="AK43" i="16"/>
  <c r="AJ43" i="16" s="1"/>
  <c r="AR29" i="16"/>
  <c r="AV17" i="16"/>
  <c r="AL17" i="16"/>
  <c r="AR64" i="16"/>
  <c r="AX52" i="16"/>
  <c r="AP31" i="16"/>
  <c r="AO31" i="16" s="1"/>
  <c r="L37" i="14"/>
  <c r="AP32" i="16" s="1"/>
  <c r="AO32" i="16" s="1"/>
  <c r="AF20" i="16"/>
  <c r="AE20" i="16" s="1"/>
  <c r="AH4" i="16"/>
  <c r="AM6" i="16"/>
  <c r="AS9" i="16"/>
  <c r="AX34" i="16"/>
  <c r="AI8" i="16"/>
  <c r="AG62" i="16"/>
  <c r="AA46" i="16"/>
  <c r="Z46" i="16" s="1"/>
  <c r="AV6" i="16"/>
  <c r="AF44" i="16"/>
  <c r="AE44" i="16" s="1"/>
  <c r="AD74" i="16"/>
  <c r="AS59" i="16"/>
  <c r="AQ55" i="16"/>
  <c r="AM25" i="16"/>
  <c r="AV18" i="16"/>
  <c r="AH22" i="16"/>
  <c r="AX18" i="16"/>
  <c r="AG16" i="16"/>
  <c r="AQ48" i="16"/>
  <c r="AU15" i="16"/>
  <c r="AT15" i="16" s="1"/>
  <c r="L21" i="15"/>
  <c r="AU16" i="16" s="1"/>
  <c r="AT16" i="16" s="1"/>
  <c r="AR28" i="16"/>
  <c r="AW3" i="16"/>
  <c r="L71" i="12"/>
  <c r="AK66" i="16" s="1"/>
  <c r="AJ66" i="16" s="1"/>
  <c r="AK65" i="16"/>
  <c r="AJ65" i="16" s="1"/>
  <c r="AV65" i="16"/>
  <c r="AL6" i="16"/>
  <c r="L39" i="15"/>
  <c r="AU34" i="16" s="1"/>
  <c r="AT34" i="16" s="1"/>
  <c r="AU33" i="16"/>
  <c r="AT33" i="16" s="1"/>
  <c r="AW5" i="16"/>
  <c r="AM35" i="16"/>
  <c r="AX24" i="16"/>
  <c r="AR3" i="16"/>
  <c r="AW31" i="16"/>
  <c r="AR44" i="16"/>
  <c r="AW74" i="16"/>
  <c r="AF4" i="16"/>
  <c r="AE4" i="16" s="1"/>
  <c r="AX69" i="16"/>
  <c r="AL38" i="16"/>
  <c r="AG35" i="16"/>
  <c r="AX12" i="16"/>
  <c r="AL41" i="16"/>
  <c r="AP21" i="16"/>
  <c r="AO21" i="16" s="1"/>
  <c r="L27" i="14"/>
  <c r="AP22" i="16" s="1"/>
  <c r="AO22" i="16" s="1"/>
  <c r="AQ10" i="16"/>
  <c r="AV8" i="16"/>
  <c r="AP17" i="16"/>
  <c r="AO17" i="16" s="1"/>
  <c r="L23" i="14"/>
  <c r="AP18" i="16" s="1"/>
  <c r="AO18" i="16" s="1"/>
  <c r="AX55" i="16"/>
  <c r="AC17" i="16"/>
  <c r="AD64" i="16"/>
  <c r="AD5" i="16"/>
  <c r="AB28" i="16"/>
  <c r="AD50" i="16"/>
  <c r="AI48" i="16"/>
  <c r="AM3" i="16"/>
  <c r="AB16" i="16"/>
  <c r="AG43" i="16"/>
  <c r="AF61" i="16"/>
  <c r="AE61" i="16" s="1"/>
  <c r="AG36" i="16"/>
  <c r="AB15" i="16"/>
  <c r="AX54" i="16"/>
  <c r="AL4" i="16"/>
  <c r="AB17" i="16"/>
  <c r="AN40" i="16"/>
  <c r="AF52" i="16"/>
  <c r="AE52" i="16" s="1"/>
  <c r="AG67" i="16"/>
  <c r="AH27" i="16"/>
  <c r="AQ3" i="16"/>
  <c r="AW22" i="16"/>
  <c r="AW23" i="16"/>
  <c r="AM12" i="16"/>
  <c r="AL44" i="16"/>
  <c r="AI42" i="16"/>
  <c r="AQ6" i="16"/>
  <c r="AK35" i="16"/>
  <c r="AJ35" i="16" s="1"/>
  <c r="L41" i="12"/>
  <c r="AK36" i="16" s="1"/>
  <c r="AJ36" i="16" s="1"/>
  <c r="AF11" i="16"/>
  <c r="AE11" i="16" s="1"/>
  <c r="AQ65" i="16"/>
  <c r="AG66" i="16"/>
  <c r="AR40" i="16"/>
  <c r="AR26" i="16"/>
  <c r="AG34" i="16"/>
  <c r="AL19" i="16"/>
  <c r="AP3" i="16"/>
  <c r="AO3" i="16" s="1"/>
  <c r="L9" i="14"/>
  <c r="AP4" i="16" s="1"/>
  <c r="AO4" i="16" s="1"/>
  <c r="AK57" i="16"/>
  <c r="AJ57" i="16" s="1"/>
  <c r="L63" i="12"/>
  <c r="AK58" i="16" s="1"/>
  <c r="AJ58" i="16" s="1"/>
  <c r="AH52" i="16"/>
  <c r="AI61" i="16"/>
  <c r="AQ5" i="16"/>
  <c r="AP49" i="16"/>
  <c r="AO49" i="16" s="1"/>
  <c r="L55" i="14"/>
  <c r="AP50" i="16" s="1"/>
  <c r="AO50" i="16" s="1"/>
  <c r="L75" i="12"/>
  <c r="AK70" i="16" s="1"/>
  <c r="AJ70" i="16" s="1"/>
  <c r="AK69" i="16"/>
  <c r="AJ69" i="16" s="1"/>
  <c r="AS39" i="16"/>
  <c r="AC11" i="16"/>
  <c r="AW66" i="16"/>
  <c r="AN73" i="16"/>
  <c r="AH64" i="16"/>
  <c r="AR65" i="16"/>
  <c r="AL28" i="16"/>
  <c r="AL16" i="16"/>
  <c r="AH9" i="16"/>
  <c r="AL18" i="16"/>
  <c r="AA33" i="16"/>
  <c r="Z33" i="16" s="1"/>
  <c r="AH30" i="16"/>
  <c r="AM67" i="16"/>
  <c r="AR69" i="16"/>
  <c r="AN9" i="16"/>
  <c r="AG26" i="16"/>
  <c r="AX10" i="16"/>
  <c r="AN20" i="16"/>
  <c r="AL25" i="16"/>
  <c r="AF34" i="16"/>
  <c r="AE34" i="16" s="1"/>
  <c r="AR41" i="16"/>
  <c r="AH65" i="16"/>
  <c r="AK41" i="16"/>
  <c r="AJ41" i="16" s="1"/>
  <c r="L47" i="12"/>
  <c r="AK42" i="16" s="1"/>
  <c r="AJ42" i="16" s="1"/>
  <c r="AB32" i="16"/>
  <c r="AB22" i="16"/>
  <c r="AU35" i="16"/>
  <c r="AT35" i="16" s="1"/>
  <c r="L41" i="15"/>
  <c r="AU36" i="16" s="1"/>
  <c r="AT36" i="16" s="1"/>
  <c r="AG55" i="16"/>
  <c r="AG70" i="16"/>
  <c r="AH46" i="16"/>
  <c r="AB19" i="16"/>
  <c r="AV31" i="16"/>
  <c r="AM63" i="16"/>
  <c r="AG33" i="16"/>
  <c r="AX58" i="16"/>
  <c r="AV42" i="16"/>
  <c r="AG28" i="16"/>
  <c r="AW20" i="16"/>
  <c r="AQ17" i="16"/>
  <c r="AX39" i="16"/>
  <c r="AX19" i="16"/>
  <c r="AX42" i="16"/>
  <c r="AL20" i="16"/>
  <c r="AS51" i="16"/>
  <c r="AQ47" i="16"/>
  <c r="AM48" i="16"/>
  <c r="AX65" i="16"/>
  <c r="AN21" i="16"/>
  <c r="AN66" i="16"/>
  <c r="AC23" i="16"/>
  <c r="AC3" i="16"/>
  <c r="AQ54" i="16"/>
  <c r="AX68" i="16"/>
  <c r="AG47" i="16"/>
  <c r="AD67" i="16"/>
  <c r="AX64" i="16"/>
  <c r="AI19" i="16"/>
  <c r="AC57" i="16"/>
  <c r="AL70" i="16"/>
  <c r="AF69" i="16"/>
  <c r="AE69" i="16" s="1"/>
  <c r="AA67" i="16"/>
  <c r="Z67" i="16" s="1"/>
  <c r="AC46" i="16"/>
  <c r="AV62" i="16"/>
  <c r="AV40" i="16"/>
  <c r="AS16" i="16"/>
  <c r="AH15" i="16"/>
  <c r="AW34" i="16"/>
  <c r="AV20" i="16"/>
  <c r="AF40" i="16"/>
  <c r="AE40" i="16" s="1"/>
  <c r="AS66" i="16"/>
  <c r="AX45" i="16"/>
  <c r="AW49" i="16"/>
  <c r="AI60" i="16"/>
  <c r="AL35" i="16"/>
  <c r="AX33" i="16"/>
  <c r="AQ62" i="16"/>
  <c r="AQ32" i="16"/>
  <c r="AN43" i="16"/>
  <c r="AF14" i="16"/>
  <c r="AE14" i="16" s="1"/>
  <c r="AM31" i="16"/>
  <c r="AR55" i="16"/>
  <c r="AD51" i="16"/>
  <c r="AW46" i="16"/>
  <c r="AF63" i="16"/>
  <c r="AE63" i="16" s="1"/>
  <c r="AW65" i="16"/>
  <c r="AG58" i="16"/>
  <c r="AV43" i="16"/>
  <c r="AV25" i="16"/>
  <c r="AN18" i="16"/>
  <c r="AV4" i="16"/>
  <c r="AX62" i="16"/>
  <c r="AL34" i="16"/>
  <c r="AL31" i="16"/>
  <c r="AV7" i="16"/>
  <c r="AM18" i="16"/>
  <c r="AM66" i="16"/>
  <c r="AN32" i="16"/>
  <c r="AS50" i="16"/>
  <c r="AW25" i="16"/>
  <c r="AV45" i="16"/>
  <c r="AX17" i="16"/>
  <c r="AQ60" i="16"/>
  <c r="AR56" i="16"/>
  <c r="AH35" i="16"/>
  <c r="AR52" i="16"/>
  <c r="L9" i="15"/>
  <c r="AU4" i="16" s="1"/>
  <c r="AT4" i="16" s="1"/>
  <c r="AU3" i="16"/>
  <c r="AT3" i="16" s="1"/>
  <c r="AS65" i="16"/>
  <c r="AR37" i="16"/>
  <c r="AU41" i="16"/>
  <c r="AT41" i="16" s="1"/>
  <c r="L47" i="15"/>
  <c r="AU42" i="16" s="1"/>
  <c r="AT42" i="16" s="1"/>
  <c r="AS14" i="16"/>
  <c r="AR34" i="16"/>
  <c r="AR73" i="16"/>
  <c r="AP29" i="16"/>
  <c r="AO29" i="16" s="1"/>
  <c r="L35" i="14"/>
  <c r="AP30" i="16" s="1"/>
  <c r="AO30" i="16" s="1"/>
  <c r="AW62" i="16"/>
  <c r="AQ73" i="16"/>
  <c r="AW55" i="16"/>
  <c r="AR30" i="16"/>
  <c r="AR51" i="16"/>
  <c r="AB45" i="16"/>
  <c r="AG64" i="16"/>
  <c r="AA58" i="16"/>
  <c r="Z58" i="16" s="1"/>
  <c r="AB11" i="16"/>
  <c r="AF5" i="16"/>
  <c r="AE5" i="16" s="1"/>
  <c r="AV24" i="16"/>
  <c r="AQ59" i="16"/>
  <c r="AW73" i="16"/>
  <c r="AM73" i="16"/>
  <c r="AR63" i="16"/>
  <c r="AN47" i="16"/>
  <c r="AR61" i="16"/>
  <c r="AF36" i="16"/>
  <c r="AE36" i="16" s="1"/>
  <c r="AQ67" i="16"/>
  <c r="AM68" i="16"/>
  <c r="AX13" i="16"/>
  <c r="AW39" i="16"/>
  <c r="AW60" i="16"/>
  <c r="AX37" i="16"/>
  <c r="AM22" i="16"/>
  <c r="AQ12" i="16"/>
  <c r="AS47" i="16"/>
  <c r="AQ50" i="16"/>
  <c r="AR39" i="16"/>
  <c r="AP19" i="16"/>
  <c r="AO19" i="16" s="1"/>
  <c r="L25" i="14"/>
  <c r="AP20" i="16" s="1"/>
  <c r="AO20" i="16" s="1"/>
  <c r="L11" i="15"/>
  <c r="AU6" i="16" s="1"/>
  <c r="AT6" i="16" s="1"/>
  <c r="AU5" i="16"/>
  <c r="AT5" i="16" s="1"/>
  <c r="AQ8" i="16"/>
  <c r="AV35" i="16"/>
  <c r="AX72" i="16"/>
  <c r="AL12" i="16"/>
  <c r="AX48" i="16"/>
  <c r="AX15" i="16"/>
  <c r="AN44" i="16"/>
  <c r="AL39" i="16"/>
  <c r="AC51" i="16"/>
  <c r="AH18" i="16"/>
  <c r="AC39" i="16"/>
  <c r="AS5" i="16"/>
  <c r="AK49" i="16"/>
  <c r="AJ49" i="16" s="1"/>
  <c r="L55" i="12"/>
  <c r="AK50" i="16" s="1"/>
  <c r="AJ50" i="16" s="1"/>
  <c r="AQ41" i="16"/>
  <c r="AQ13" i="16"/>
  <c r="AW70" i="16"/>
  <c r="AV61" i="16"/>
  <c r="AL43" i="16"/>
  <c r="AG48" i="16"/>
  <c r="AV53" i="16"/>
  <c r="AN29" i="16"/>
  <c r="AN41" i="16"/>
  <c r="AF18" i="16"/>
  <c r="AE18" i="16" s="1"/>
  <c r="AM30" i="16"/>
  <c r="AP45" i="16"/>
  <c r="AO45" i="16" s="1"/>
  <c r="L51" i="14"/>
  <c r="AP46" i="16" s="1"/>
  <c r="AO46" i="16" s="1"/>
  <c r="AQ7" i="16"/>
  <c r="AN24" i="16"/>
  <c r="AX9" i="16"/>
  <c r="AN23" i="16"/>
  <c r="AI13" i="16"/>
  <c r="AW21" i="16"/>
  <c r="AG4" i="16"/>
  <c r="AC32" i="16"/>
  <c r="AC40" i="16"/>
  <c r="AD65" i="16"/>
  <c r="AN46" i="16"/>
  <c r="AM15" i="16"/>
  <c r="AI7" i="16"/>
  <c r="AW14" i="16"/>
  <c r="AS17" i="16"/>
  <c r="AD33" i="16"/>
  <c r="AD37" i="16"/>
  <c r="AD13" i="16"/>
  <c r="L67" i="12"/>
  <c r="AK62" i="16" s="1"/>
  <c r="AJ62" i="16" s="1"/>
  <c r="AK61" i="16"/>
  <c r="AJ61" i="16" s="1"/>
  <c r="AN7" i="16"/>
  <c r="AH17" i="16"/>
  <c r="AX49" i="16"/>
  <c r="AS19" i="16"/>
  <c r="AS6" i="16"/>
  <c r="AM59" i="16"/>
  <c r="AR24" i="16"/>
  <c r="AQ43" i="16"/>
  <c r="AQ58" i="16"/>
  <c r="AW56" i="16"/>
  <c r="L49" i="15"/>
  <c r="AU44" i="16" s="1"/>
  <c r="AT44" i="16" s="1"/>
  <c r="AU43" i="16"/>
  <c r="AT43" i="16" s="1"/>
  <c r="AW44" i="16"/>
  <c r="AW10" i="16"/>
  <c r="AV16" i="16"/>
  <c r="AW61" i="16"/>
  <c r="AH57" i="16"/>
  <c r="AB49" i="16"/>
  <c r="AW63" i="16"/>
  <c r="AW12" i="16"/>
  <c r="AU39" i="16"/>
  <c r="AT39" i="16" s="1"/>
  <c r="L45" i="15"/>
  <c r="AU40" i="16" s="1"/>
  <c r="AT40" i="16" s="1"/>
  <c r="AK55" i="16"/>
  <c r="AJ55" i="16" s="1"/>
  <c r="L61" i="12"/>
  <c r="AK56" i="16" s="1"/>
  <c r="AJ56" i="16" s="1"/>
  <c r="AS8" i="16"/>
  <c r="AL14" i="16"/>
  <c r="AP67" i="16"/>
  <c r="AO67" i="16" s="1"/>
  <c r="L73" i="14"/>
  <c r="AP68" i="16" s="1"/>
  <c r="AO68" i="16" s="1"/>
  <c r="AF60" i="16"/>
  <c r="AE60" i="16" s="1"/>
  <c r="AW9" i="16"/>
  <c r="AQ40" i="16"/>
  <c r="AI5" i="16"/>
  <c r="AP35" i="16"/>
  <c r="AO35" i="16" s="1"/>
  <c r="L41" i="14"/>
  <c r="AP36" i="16" s="1"/>
  <c r="AO36" i="16" s="1"/>
  <c r="AB33" i="16"/>
  <c r="AV48" i="16"/>
  <c r="AN37" i="16"/>
  <c r="AV23" i="16"/>
  <c r="AN22" i="16"/>
  <c r="AN35" i="16"/>
  <c r="AF45" i="16"/>
  <c r="AE45" i="16" s="1"/>
  <c r="AP13" i="16"/>
  <c r="AO13" i="16" s="1"/>
  <c r="L19" i="14"/>
  <c r="AP14" i="16" s="1"/>
  <c r="AO14" i="16" s="1"/>
  <c r="AH8" i="16"/>
  <c r="AL26" i="16"/>
  <c r="AX56" i="16"/>
  <c r="AS29" i="16"/>
  <c r="AX16" i="16"/>
  <c r="AM26" i="16"/>
  <c r="AS30" i="16"/>
  <c r="AA10" i="16"/>
  <c r="Z10" i="16" s="1"/>
  <c r="AW54" i="16"/>
  <c r="AR7" i="16"/>
  <c r="AQ33" i="16"/>
  <c r="AV74" i="16"/>
  <c r="AU37" i="16"/>
  <c r="AT37" i="16" s="1"/>
  <c r="L43" i="15"/>
  <c r="AU38" i="16" s="1"/>
  <c r="AT38" i="16" s="1"/>
  <c r="AR60" i="16"/>
  <c r="AM45" i="16"/>
  <c r="AA54" i="16"/>
  <c r="Z54" i="16" s="1"/>
  <c r="L33" i="15"/>
  <c r="AU28" i="16" s="1"/>
  <c r="AT28" i="16" s="1"/>
  <c r="AU27" i="16"/>
  <c r="AT27" i="16" s="1"/>
  <c r="AX57" i="16"/>
  <c r="AL5" i="16"/>
  <c r="AF30" i="16"/>
  <c r="AE30" i="16" s="1"/>
  <c r="AU23" i="16"/>
  <c r="AT23" i="16" s="1"/>
  <c r="L29" i="15"/>
  <c r="AU24" i="16" s="1"/>
  <c r="AT24" i="16" s="1"/>
  <c r="AQ74" i="16"/>
  <c r="AS58" i="16"/>
  <c r="AI52" i="16"/>
  <c r="AD20" i="16"/>
  <c r="AL32" i="16"/>
  <c r="AG42" i="16"/>
  <c r="AR45" i="16"/>
  <c r="AC47" i="16"/>
  <c r="AU11" i="16"/>
  <c r="AT11" i="16" s="1"/>
  <c r="L17" i="15"/>
  <c r="AU12" i="16" s="1"/>
  <c r="AT12" i="16" s="1"/>
  <c r="AR21" i="16"/>
  <c r="AQ49" i="16"/>
  <c r="AH25" i="16"/>
  <c r="AW71" i="16"/>
  <c r="AR54" i="16"/>
  <c r="AX50" i="16"/>
  <c r="AG74" i="16"/>
  <c r="AR9" i="16"/>
  <c r="AV72" i="16"/>
  <c r="AQ22" i="16"/>
  <c r="AF13" i="16"/>
  <c r="AE13" i="16" s="1"/>
  <c r="AQ27" i="16"/>
  <c r="L15" i="12"/>
  <c r="AK10" i="16" s="1"/>
  <c r="AJ10" i="16" s="1"/>
  <c r="AK9" i="16"/>
  <c r="AJ9" i="16" s="1"/>
  <c r="AW47" i="16"/>
  <c r="AW35" i="16"/>
  <c r="AH73" i="16"/>
  <c r="AL69" i="16"/>
  <c r="AV50" i="16"/>
  <c r="AP61" i="16"/>
  <c r="AO61" i="16" s="1"/>
  <c r="L67" i="14"/>
  <c r="AP62" i="16" s="1"/>
  <c r="AO62" i="16" s="1"/>
  <c r="AS10" i="16"/>
  <c r="AN34" i="16"/>
  <c r="AX59" i="16"/>
  <c r="AF6" i="16"/>
  <c r="AE6" i="16" s="1"/>
  <c r="AV52" i="16"/>
  <c r="AQ56" i="16"/>
  <c r="AA55" i="16"/>
  <c r="Z55" i="16" s="1"/>
  <c r="AV28" i="16"/>
  <c r="AB43" i="16"/>
  <c r="AC38" i="16"/>
  <c r="AQ20" i="16"/>
  <c r="AN8" i="16"/>
  <c r="AD19" i="16"/>
  <c r="AV64" i="16"/>
  <c r="AA65" i="16"/>
  <c r="Z65" i="16" s="1"/>
  <c r="AB47" i="16"/>
  <c r="AS62" i="16"/>
  <c r="AL23" i="16"/>
  <c r="AX43" i="16"/>
  <c r="AL45" i="16"/>
  <c r="AM21" i="16"/>
  <c r="AL49" i="16"/>
  <c r="AV5" i="16"/>
  <c r="L77" i="12"/>
  <c r="AK72" i="16" s="1"/>
  <c r="AJ72" i="16" s="1"/>
  <c r="AK71" i="16"/>
  <c r="AJ71" i="16" s="1"/>
  <c r="AW15" i="16"/>
  <c r="AW50" i="16"/>
  <c r="AU73" i="16"/>
  <c r="AT73" i="16" s="1"/>
  <c r="L79" i="15"/>
  <c r="AU74" i="16" s="1"/>
  <c r="AT74" i="16" s="1"/>
  <c r="AU31" i="16"/>
  <c r="AT31" i="16" s="1"/>
  <c r="L37" i="15"/>
  <c r="AU32" i="16" s="1"/>
  <c r="AT32" i="16" s="1"/>
  <c r="L19" i="15"/>
  <c r="AU14" i="16" s="1"/>
  <c r="AT14" i="16" s="1"/>
  <c r="AU13" i="16"/>
  <c r="AT13" i="16" s="1"/>
  <c r="AH28" i="16"/>
  <c r="AL9" i="16"/>
  <c r="AN12" i="16"/>
  <c r="AS61" i="16"/>
  <c r="AG44" i="16"/>
  <c r="AX61" i="16"/>
  <c r="AV69" i="16"/>
  <c r="AX27" i="16"/>
  <c r="AM40" i="16"/>
  <c r="AH11" i="16"/>
  <c r="AU21" i="16"/>
  <c r="AT21" i="16" s="1"/>
  <c r="L27" i="15"/>
  <c r="AU22" i="16" s="1"/>
  <c r="AT22" i="16" s="1"/>
  <c r="AM60" i="16"/>
  <c r="AP57" i="16"/>
  <c r="AO57" i="16" s="1"/>
  <c r="L63" i="14"/>
  <c r="AP58" i="16" s="1"/>
  <c r="AO58" i="16" s="1"/>
  <c r="AM52" i="16"/>
  <c r="AS35" i="16"/>
  <c r="AV49" i="16"/>
  <c r="AW19" i="16"/>
  <c r="AF19" i="16"/>
  <c r="AE19" i="16" s="1"/>
  <c r="AX63" i="16"/>
  <c r="AW30" i="16"/>
  <c r="AX23" i="16"/>
  <c r="AL42" i="16"/>
  <c r="AA47" i="16"/>
  <c r="Z47" i="16" s="1"/>
  <c r="AR31" i="16"/>
  <c r="L55" i="15"/>
  <c r="AU50" i="16" s="1"/>
  <c r="AT50" i="16" s="1"/>
  <c r="AU49" i="16"/>
  <c r="AT49" i="16" s="1"/>
  <c r="AF23" i="16"/>
  <c r="AE23" i="16" s="1"/>
  <c r="AR74" i="16"/>
  <c r="AX60" i="16"/>
  <c r="AS71" i="16"/>
  <c r="AX6" i="16"/>
  <c r="AG5" i="16"/>
  <c r="AX31" i="16"/>
  <c r="AL21" i="16"/>
  <c r="AV59" i="16"/>
  <c r="AQ69" i="16"/>
  <c r="AV44" i="16"/>
  <c r="AW72" i="16"/>
  <c r="AL51" i="16"/>
  <c r="AN4" i="16"/>
  <c r="AS46" i="16"/>
  <c r="AC34" i="16"/>
  <c r="AK53" i="16"/>
  <c r="AJ53" i="16" s="1"/>
  <c r="L59" i="12"/>
  <c r="AK54" i="16" s="1"/>
  <c r="AJ54" i="16" s="1"/>
  <c r="AI32" i="16"/>
  <c r="AX25" i="16"/>
  <c r="AU29" i="16"/>
  <c r="AT29" i="16" s="1"/>
  <c r="L35" i="15"/>
  <c r="AU30" i="16" s="1"/>
  <c r="AT30" i="16" s="1"/>
  <c r="AV70" i="16"/>
  <c r="AF32" i="16"/>
  <c r="AE32" i="16" s="1"/>
  <c r="AV63" i="16"/>
  <c r="AH67" i="16"/>
  <c r="AV55" i="16"/>
  <c r="AN48" i="16"/>
  <c r="AP65" i="16"/>
  <c r="AO65" i="16" s="1"/>
  <c r="L71" i="14"/>
  <c r="AP66" i="16" s="1"/>
  <c r="AO66" i="16" s="1"/>
  <c r="AQ46" i="16"/>
  <c r="AQ57" i="16"/>
  <c r="AU61" i="16"/>
  <c r="AT61" i="16" s="1"/>
  <c r="L67" i="15"/>
  <c r="AU62" i="16" s="1"/>
  <c r="AT62" i="16" s="1"/>
  <c r="AR16" i="16"/>
  <c r="AV73" i="16"/>
  <c r="AR13" i="16"/>
  <c r="AX22" i="16"/>
  <c r="L73" i="12"/>
  <c r="AK68" i="16" s="1"/>
  <c r="AJ68" i="16" s="1"/>
  <c r="AK67" i="16"/>
  <c r="AJ67" i="16" s="1"/>
  <c r="AN11" i="16"/>
  <c r="AP63" i="16"/>
  <c r="AO63" i="16" s="1"/>
  <c r="L69" i="14"/>
  <c r="AP64" i="16" s="1"/>
  <c r="AO64" i="16" s="1"/>
  <c r="AH14" i="16"/>
  <c r="AF41" i="16"/>
  <c r="AE41" i="16" s="1"/>
  <c r="AH10" i="16"/>
  <c r="AF8" i="16"/>
  <c r="AE8" i="16" s="1"/>
  <c r="AR12" i="16"/>
  <c r="AM74" i="16"/>
  <c r="AX73" i="16"/>
  <c r="L21" i="12"/>
  <c r="AK16" i="16" s="1"/>
  <c r="AJ16" i="16" s="1"/>
  <c r="AK15" i="16"/>
  <c r="AJ15" i="16" s="1"/>
</calcChain>
</file>

<file path=xl/sharedStrings.xml><?xml version="1.0" encoding="utf-8"?>
<sst xmlns="http://schemas.openxmlformats.org/spreadsheetml/2006/main" count="226" uniqueCount="135">
  <si>
    <t>団体名</t>
  </si>
  <si>
    <t>自宅　℡</t>
  </si>
  <si>
    <t>携帯　℡</t>
  </si>
  <si>
    <t>№</t>
  </si>
  <si>
    <t>人数</t>
  </si>
  <si>
    <t>計</t>
  </si>
  <si>
    <t>金　　額</t>
  </si>
  <si>
    <t>男子単</t>
  </si>
  <si>
    <t>男子単Ａ　選手権の部</t>
  </si>
  <si>
    <t>名</t>
  </si>
  <si>
    <t>男子単Ｂ　一　般の部</t>
  </si>
  <si>
    <t>男子単Ｃ　新　人の部</t>
  </si>
  <si>
    <t>女子単</t>
  </si>
  <si>
    <t>女子単Ａ　選手権の部</t>
  </si>
  <si>
    <t>女子単Ｂ　一　般の部</t>
  </si>
  <si>
    <t>女子単Ｃ　新　人の部</t>
  </si>
  <si>
    <t>男子複</t>
  </si>
  <si>
    <t>男子複Ａ　選手権の部</t>
  </si>
  <si>
    <t>組</t>
  </si>
  <si>
    <t>男子複Ｂ　一　般の部</t>
  </si>
  <si>
    <t>男子複Ｃ　新　人の部</t>
  </si>
  <si>
    <t>男子複４０歳以上の部</t>
  </si>
  <si>
    <t>男子複５０歳以上の部</t>
  </si>
  <si>
    <t>女子複</t>
  </si>
  <si>
    <t>女子複Ａ　選手権の部</t>
  </si>
  <si>
    <t>女子複Ｂ　一　般の部</t>
  </si>
  <si>
    <t>女子複Ｃ　新　人の部</t>
  </si>
  <si>
    <t>混合複</t>
  </si>
  <si>
    <t>混合複　　一　般の部</t>
  </si>
  <si>
    <t>混合複４０歳以上の部</t>
  </si>
  <si>
    <t>混合複５０歳以上の部</t>
  </si>
  <si>
    <t>　上記のとおり参加料を添えて申込みます</t>
  </si>
  <si>
    <t>名</t>
    <phoneticPr fontId="8"/>
  </si>
  <si>
    <t>名</t>
    <phoneticPr fontId="8"/>
  </si>
  <si>
    <t>種　別</t>
    <rPh sb="0" eb="1">
      <t>タネ</t>
    </rPh>
    <rPh sb="2" eb="3">
      <t>ベツ</t>
    </rPh>
    <phoneticPr fontId="8"/>
  </si>
  <si>
    <t>×</t>
    <phoneticPr fontId="8"/>
  </si>
  <si>
    <t>名</t>
    <rPh sb="0" eb="1">
      <t>メイ</t>
    </rPh>
    <phoneticPr fontId="8"/>
  </si>
  <si>
    <t>円</t>
    <rPh sb="0" eb="1">
      <t>エン</t>
    </rPh>
    <phoneticPr fontId="8"/>
  </si>
  <si>
    <t>申込責任者</t>
    <phoneticPr fontId="8"/>
  </si>
  <si>
    <t>計</t>
    <rPh sb="0" eb="1">
      <t>ケイ</t>
    </rPh>
    <phoneticPr fontId="8"/>
  </si>
  <si>
    <t>一般　＠1,500</t>
    <rPh sb="0" eb="2">
      <t>イッパン</t>
    </rPh>
    <phoneticPr fontId="8"/>
  </si>
  <si>
    <t>組</t>
    <rPh sb="0" eb="1">
      <t>クミ</t>
    </rPh>
    <phoneticPr fontId="8"/>
  </si>
  <si>
    <t>高校生以下＠1,000</t>
    <phoneticPr fontId="8"/>
  </si>
  <si>
    <t>一般　＠3,000</t>
    <rPh sb="0" eb="2">
      <t>イッパン</t>
    </rPh>
    <phoneticPr fontId="8"/>
  </si>
  <si>
    <t>男子単</t>
    <rPh sb="0" eb="2">
      <t>ダンシ</t>
    </rPh>
    <rPh sb="2" eb="3">
      <t>タン</t>
    </rPh>
    <phoneticPr fontId="8"/>
  </si>
  <si>
    <t>種目</t>
    <rPh sb="0" eb="2">
      <t>シュモク</t>
    </rPh>
    <phoneticPr fontId="8"/>
  </si>
  <si>
    <t>氏名</t>
    <rPh sb="0" eb="2">
      <t>シメイ</t>
    </rPh>
    <phoneticPr fontId="8"/>
  </si>
  <si>
    <t>居住区</t>
    <rPh sb="0" eb="3">
      <t>キョジュウク</t>
    </rPh>
    <phoneticPr fontId="8"/>
  </si>
  <si>
    <t>申込責任者</t>
    <phoneticPr fontId="8"/>
  </si>
  <si>
    <t>の　住　　所</t>
    <phoneticPr fontId="8"/>
  </si>
  <si>
    <t>年齢また
は　学年</t>
    <rPh sb="0" eb="2">
      <t>ネンレイ</t>
    </rPh>
    <rPh sb="7" eb="9">
      <t>ガクネン</t>
    </rPh>
    <phoneticPr fontId="8"/>
  </si>
  <si>
    <t>Ｃ</t>
    <phoneticPr fontId="8"/>
  </si>
  <si>
    <t>ランク</t>
    <phoneticPr fontId="8"/>
  </si>
  <si>
    <t>一般</t>
    <rPh sb="0" eb="2">
      <t>イッパン</t>
    </rPh>
    <phoneticPr fontId="8"/>
  </si>
  <si>
    <t>【種目別用紙　入力の注意】
1.種目をリストから選択して種目ごと（上からＡ・Ｂ・Ｃの順）にランク順で記入してください
2.氏名の苗字と名前の間には全角スペースを入れてください
3.高校生以下は学年、それ以外は年齢を記入してください
4.市内在住の場合は居住区・市内在勤の場合は会社名、市内在学の場合は学校名を記入してください</t>
    <rPh sb="24" eb="26">
      <t>センタク</t>
    </rPh>
    <rPh sb="28" eb="30">
      <t>シュモク</t>
    </rPh>
    <rPh sb="48" eb="49">
      <t>ジュン</t>
    </rPh>
    <rPh sb="118" eb="120">
      <t>シナイ</t>
    </rPh>
    <rPh sb="132" eb="134">
      <t>ザイキン</t>
    </rPh>
    <rPh sb="142" eb="144">
      <t>シナイ</t>
    </rPh>
    <phoneticPr fontId="8"/>
  </si>
  <si>
    <t>一般（社会人・大学生）</t>
    <rPh sb="0" eb="2">
      <t>イッパン</t>
    </rPh>
    <rPh sb="3" eb="5">
      <t>シャカイ</t>
    </rPh>
    <rPh sb="5" eb="6">
      <t>ジン</t>
    </rPh>
    <rPh sb="7" eb="9">
      <t>ダイガク</t>
    </rPh>
    <rPh sb="9" eb="10">
      <t>ナマ</t>
    </rPh>
    <phoneticPr fontId="8"/>
  </si>
  <si>
    <t>高校生以下</t>
    <rPh sb="0" eb="2">
      <t>コウコウ</t>
    </rPh>
    <rPh sb="2" eb="3">
      <t>ナマ</t>
    </rPh>
    <rPh sb="3" eb="5">
      <t>イカ</t>
    </rPh>
    <phoneticPr fontId="8"/>
  </si>
  <si>
    <t>Ａ</t>
    <phoneticPr fontId="8"/>
  </si>
  <si>
    <t>Ｂ</t>
    <phoneticPr fontId="8"/>
  </si>
  <si>
    <t>女子単</t>
    <rPh sb="0" eb="2">
      <t>ジョシ</t>
    </rPh>
    <rPh sb="2" eb="3">
      <t>タン</t>
    </rPh>
    <phoneticPr fontId="8"/>
  </si>
  <si>
    <t>男子複</t>
    <rPh sb="0" eb="2">
      <t>ダンシ</t>
    </rPh>
    <rPh sb="2" eb="3">
      <t>フク</t>
    </rPh>
    <phoneticPr fontId="8"/>
  </si>
  <si>
    <t>ランク</t>
    <phoneticPr fontId="8"/>
  </si>
  <si>
    <t>ランク</t>
    <phoneticPr fontId="8"/>
  </si>
  <si>
    <t>女子複</t>
    <rPh sb="0" eb="2">
      <t>ジョシ</t>
    </rPh>
    <rPh sb="2" eb="3">
      <t>フク</t>
    </rPh>
    <phoneticPr fontId="8"/>
  </si>
  <si>
    <t>ランク</t>
    <phoneticPr fontId="8"/>
  </si>
  <si>
    <t>混合複</t>
    <rPh sb="0" eb="2">
      <t>コンゴウ</t>
    </rPh>
    <rPh sb="2" eb="3">
      <t>フク</t>
    </rPh>
    <phoneticPr fontId="8"/>
  </si>
  <si>
    <t>所属</t>
    <rPh sb="0" eb="2">
      <t>ショゾク</t>
    </rPh>
    <phoneticPr fontId="8"/>
  </si>
  <si>
    <t>ふりがな</t>
    <phoneticPr fontId="8"/>
  </si>
  <si>
    <t>ふりがな</t>
    <phoneticPr fontId="8"/>
  </si>
  <si>
    <t>Ａ</t>
    <phoneticPr fontId="8"/>
  </si>
  <si>
    <t>Ｂ</t>
    <phoneticPr fontId="8"/>
  </si>
  <si>
    <t>Ｃ</t>
    <phoneticPr fontId="8"/>
  </si>
  <si>
    <t>Ａ</t>
    <phoneticPr fontId="8"/>
  </si>
  <si>
    <t>Ｂ</t>
    <phoneticPr fontId="8"/>
  </si>
  <si>
    <t>Ｃ</t>
    <phoneticPr fontId="8"/>
  </si>
  <si>
    <t>混合40歳以上複</t>
    <phoneticPr fontId="8"/>
  </si>
  <si>
    <t>混合50歳以上複</t>
    <phoneticPr fontId="8"/>
  </si>
  <si>
    <t>合計</t>
  </si>
  <si>
    <t>実人員</t>
    <rPh sb="0" eb="1">
      <t>ジツ</t>
    </rPh>
    <rPh sb="1" eb="3">
      <t>ジンイン</t>
    </rPh>
    <phoneticPr fontId="8"/>
  </si>
  <si>
    <t>名古屋市バドミントン協会　会　長　　　末岡　熙章　　殿</t>
    <phoneticPr fontId="8"/>
  </si>
  <si>
    <t>高校生以下＠2,000</t>
    <phoneticPr fontId="8"/>
  </si>
  <si>
    <t>人</t>
    <phoneticPr fontId="8"/>
  </si>
  <si>
    <t>ファイル送付先→</t>
    <rPh sb="4" eb="6">
      <t>ソウフ</t>
    </rPh>
    <rPh sb="6" eb="7">
      <t>サキ</t>
    </rPh>
    <phoneticPr fontId="8"/>
  </si>
  <si>
    <t>Ａ</t>
    <phoneticPr fontId="8"/>
  </si>
  <si>
    <t>Ｃ</t>
    <phoneticPr fontId="8"/>
  </si>
  <si>
    <t>ランク</t>
    <phoneticPr fontId="8"/>
  </si>
  <si>
    <t>ふりがな</t>
    <phoneticPr fontId="8"/>
  </si>
  <si>
    <t>女子複重複</t>
    <rPh sb="0" eb="2">
      <t>ジョシ</t>
    </rPh>
    <rPh sb="2" eb="3">
      <t>フク</t>
    </rPh>
    <rPh sb="3" eb="5">
      <t>チョウフク</t>
    </rPh>
    <phoneticPr fontId="8"/>
  </si>
  <si>
    <t>混合複重複</t>
    <rPh sb="0" eb="2">
      <t>コンゴウ</t>
    </rPh>
    <rPh sb="2" eb="3">
      <t>フク</t>
    </rPh>
    <rPh sb="3" eb="5">
      <t>チョウフク</t>
    </rPh>
    <phoneticPr fontId="8"/>
  </si>
  <si>
    <t>男子複重複</t>
    <rPh sb="0" eb="2">
      <t>ダンシ</t>
    </rPh>
    <rPh sb="2" eb="3">
      <t>フク</t>
    </rPh>
    <rPh sb="3" eb="5">
      <t>チョウフク</t>
    </rPh>
    <phoneticPr fontId="8"/>
  </si>
  <si>
    <t>三種目出場</t>
    <rPh sb="0" eb="1">
      <t>サン</t>
    </rPh>
    <rPh sb="1" eb="3">
      <t>シュモク</t>
    </rPh>
    <rPh sb="3" eb="5">
      <t>シュツジョウ</t>
    </rPh>
    <phoneticPr fontId="8"/>
  </si>
  <si>
    <t>男子単重複</t>
    <rPh sb="0" eb="2">
      <t>ダンシ</t>
    </rPh>
    <rPh sb="2" eb="3">
      <t>タン</t>
    </rPh>
    <rPh sb="3" eb="5">
      <t>チョウフク</t>
    </rPh>
    <phoneticPr fontId="8"/>
  </si>
  <si>
    <t>女子単重複</t>
    <rPh sb="0" eb="2">
      <t>ジョシ</t>
    </rPh>
    <rPh sb="2" eb="3">
      <t>タン</t>
    </rPh>
    <rPh sb="3" eb="5">
      <t>チョウフク</t>
    </rPh>
    <phoneticPr fontId="8"/>
  </si>
  <si>
    <t>提出日：</t>
    <rPh sb="0" eb="2">
      <t>テイシュツ</t>
    </rPh>
    <rPh sb="2" eb="3">
      <t>ヒ</t>
    </rPh>
    <phoneticPr fontId="8"/>
  </si>
  <si>
    <t>男子複６０歳以上の部</t>
    <phoneticPr fontId="8"/>
  </si>
  <si>
    <t>【種目別用紙　入力の注意】
1.種目をリストから選択して種目ごと（Ａ・Ｂ・Ｃ・40以上・50以上・60以上）にランク順に記入してください
2.氏名の苗字と名前の間には全角スペースを入れてください
3.高校生以下は学年、それ以外は年齢を記入してください（高校生以下と一般のペアは一般扱いです）
4.市内在住の場合は居住区・市内在勤の場合は会社名、市内在学の場合は「在学」と記入してください</t>
    <rPh sb="24" eb="26">
      <t>センタク</t>
    </rPh>
    <rPh sb="28" eb="30">
      <t>シュモク</t>
    </rPh>
    <rPh sb="41" eb="43">
      <t>イジョウ</t>
    </rPh>
    <rPh sb="58" eb="59">
      <t>ジュン</t>
    </rPh>
    <rPh sb="126" eb="129">
      <t>コウコウセイ</t>
    </rPh>
    <rPh sb="129" eb="131">
      <t>イカ</t>
    </rPh>
    <rPh sb="132" eb="134">
      <t>イッパン</t>
    </rPh>
    <rPh sb="138" eb="140">
      <t>イッパン</t>
    </rPh>
    <rPh sb="140" eb="141">
      <t>アツカ</t>
    </rPh>
    <rPh sb="148" eb="150">
      <t>シナイ</t>
    </rPh>
    <rPh sb="162" eb="164">
      <t>ザイキン</t>
    </rPh>
    <rPh sb="172" eb="174">
      <t>シナイ</t>
    </rPh>
    <rPh sb="181" eb="183">
      <t>ザイガク</t>
    </rPh>
    <phoneticPr fontId="8"/>
  </si>
  <si>
    <r>
      <t>【種目別用紙　入力の注意】</t>
    </r>
    <r>
      <rPr>
        <b/>
        <sz val="9"/>
        <color indexed="12"/>
        <rFont val="ＭＳ 明朝"/>
        <family val="1"/>
        <charset val="128"/>
      </rPr>
      <t>※男子の名前を上、女子を下に記入してください</t>
    </r>
    <r>
      <rPr>
        <sz val="9"/>
        <rFont val="ＭＳ 明朝"/>
        <family val="1"/>
        <charset val="128"/>
      </rPr>
      <t xml:space="preserve">
1.種目をリストから選択して種目ごと（一般・40以上・50以上）にランク順で記入してください
2.氏名の苗字と名前の間には全角スペースを入れてください
3.高校生以下は学年、それ以外は年齢を記入してください（高校生以下と一般のペアは一般扱いです）
4.市内在住の場合は居住区・市内在勤の場合は会社名、市内在学の場合は学校名を記入してください</t>
    </r>
    <rPh sb="14" eb="16">
      <t>ダンシ</t>
    </rPh>
    <rPh sb="17" eb="19">
      <t>ナマエ</t>
    </rPh>
    <rPh sb="20" eb="21">
      <t>ウエ</t>
    </rPh>
    <rPh sb="22" eb="24">
      <t>ジョシ</t>
    </rPh>
    <rPh sb="25" eb="26">
      <t>シタ</t>
    </rPh>
    <rPh sb="27" eb="29">
      <t>キニュウ</t>
    </rPh>
    <rPh sb="46" eb="48">
      <t>センタク</t>
    </rPh>
    <rPh sb="50" eb="52">
      <t>シュモク</t>
    </rPh>
    <rPh sb="55" eb="57">
      <t>イッパン</t>
    </rPh>
    <rPh sb="60" eb="62">
      <t>イジョウ</t>
    </rPh>
    <rPh sb="65" eb="67">
      <t>イジョウ</t>
    </rPh>
    <rPh sb="72" eb="73">
      <t>ジュン</t>
    </rPh>
    <rPh sb="162" eb="164">
      <t>シナイ</t>
    </rPh>
    <rPh sb="176" eb="178">
      <t>ザイキン</t>
    </rPh>
    <rPh sb="186" eb="188">
      <t>シナイ</t>
    </rPh>
    <phoneticPr fontId="8"/>
  </si>
  <si>
    <t>高校生以下同士</t>
    <rPh sb="0" eb="2">
      <t>コウコウ</t>
    </rPh>
    <rPh sb="2" eb="3">
      <t>ナマ</t>
    </rPh>
    <rPh sb="3" eb="5">
      <t>イカ</t>
    </rPh>
    <rPh sb="5" eb="7">
      <t>ドウシ</t>
    </rPh>
    <phoneticPr fontId="8"/>
  </si>
  <si>
    <t>No</t>
    <phoneticPr fontId="8"/>
  </si>
  <si>
    <t>団体</t>
    <rPh sb="0" eb="2">
      <t>ダンタイ</t>
    </rPh>
    <phoneticPr fontId="8"/>
  </si>
  <si>
    <t>名前</t>
    <rPh sb="0" eb="2">
      <t>ナマエ</t>
    </rPh>
    <phoneticPr fontId="8"/>
  </si>
  <si>
    <t>人数</t>
    <rPh sb="0" eb="2">
      <t>ニンズウ</t>
    </rPh>
    <phoneticPr fontId="8"/>
  </si>
  <si>
    <t>金額</t>
    <rPh sb="0" eb="2">
      <t>キンガク</t>
    </rPh>
    <phoneticPr fontId="8"/>
  </si>
  <si>
    <t>受付</t>
    <rPh sb="0" eb="2">
      <t>ウケツケ</t>
    </rPh>
    <phoneticPr fontId="8"/>
  </si>
  <si>
    <t>ふりがな</t>
    <phoneticPr fontId="8"/>
  </si>
  <si>
    <t>所属</t>
    <phoneticPr fontId="8"/>
  </si>
  <si>
    <t>MSA</t>
    <phoneticPr fontId="8"/>
  </si>
  <si>
    <t>MSB</t>
    <phoneticPr fontId="8"/>
  </si>
  <si>
    <t>MSC</t>
    <phoneticPr fontId="8"/>
  </si>
  <si>
    <t>WSA</t>
    <phoneticPr fontId="8"/>
  </si>
  <si>
    <t>WSB</t>
    <phoneticPr fontId="8"/>
  </si>
  <si>
    <t>WSC</t>
    <phoneticPr fontId="8"/>
  </si>
  <si>
    <t>MDA</t>
    <phoneticPr fontId="8"/>
  </si>
  <si>
    <t>MDB</t>
    <phoneticPr fontId="8"/>
  </si>
  <si>
    <t>MDC</t>
    <phoneticPr fontId="8"/>
  </si>
  <si>
    <t>MD40</t>
    <phoneticPr fontId="8"/>
  </si>
  <si>
    <t>MD50</t>
    <phoneticPr fontId="8"/>
  </si>
  <si>
    <t>MD60</t>
    <phoneticPr fontId="8"/>
  </si>
  <si>
    <t>WDA</t>
    <phoneticPr fontId="8"/>
  </si>
  <si>
    <t>WDB</t>
    <phoneticPr fontId="8"/>
  </si>
  <si>
    <t>WDC</t>
    <phoneticPr fontId="8"/>
  </si>
  <si>
    <t>WD30</t>
    <phoneticPr fontId="8"/>
  </si>
  <si>
    <t>WD40</t>
    <phoneticPr fontId="8"/>
  </si>
  <si>
    <t>XD</t>
    <phoneticPr fontId="8"/>
  </si>
  <si>
    <t>XD40</t>
    <phoneticPr fontId="8"/>
  </si>
  <si>
    <t>XD50</t>
    <phoneticPr fontId="8"/>
  </si>
  <si>
    <t>nagoyaentry@nagoyabadminton.net</t>
    <phoneticPr fontId="8"/>
  </si>
  <si>
    <t>名古屋市民バドミントン選手権大会申込</t>
    <phoneticPr fontId="8"/>
  </si>
  <si>
    <t>★</t>
    <phoneticPr fontId="8"/>
  </si>
  <si>
    <t>【種目別用紙　入力の注意】
1.種目をリストから選択して種目ごと（Ａ・Ｂ・Ｃ・40以上・50以上）にランク順で記入してください
2.氏名の苗字と名前の間には全角スペースを入れてください
3.高校生以下は学年、それ以外は年齢を記入してください（高校生以下と一般のペアは一般扱いです）
4.市内在住の場合は居住区・市内在勤の場合は会社名、市内在学の場合は「在学」と記入してください</t>
    <rPh sb="24" eb="26">
      <t>センタク</t>
    </rPh>
    <rPh sb="28" eb="30">
      <t>シュモク</t>
    </rPh>
    <rPh sb="41" eb="43">
      <t>イジョウ</t>
    </rPh>
    <rPh sb="46" eb="48">
      <t>イジョウ</t>
    </rPh>
    <rPh sb="53" eb="54">
      <t>ジュン</t>
    </rPh>
    <rPh sb="121" eb="124">
      <t>コウコウセイ</t>
    </rPh>
    <rPh sb="124" eb="126">
      <t>イカ</t>
    </rPh>
    <rPh sb="127" eb="129">
      <t>イッパン</t>
    </rPh>
    <rPh sb="133" eb="135">
      <t>イッパン</t>
    </rPh>
    <rPh sb="135" eb="136">
      <t>アツカ</t>
    </rPh>
    <rPh sb="143" eb="145">
      <t>シナイ</t>
    </rPh>
    <rPh sb="157" eb="159">
      <t>ザイキン</t>
    </rPh>
    <rPh sb="167" eb="169">
      <t>シナイ</t>
    </rPh>
    <rPh sb="176" eb="178">
      <t>ザイガク</t>
    </rPh>
    <phoneticPr fontId="8"/>
  </si>
  <si>
    <t>第66回　名古屋市民バドミントン選手権大会　参加申込書</t>
    <phoneticPr fontId="8"/>
  </si>
  <si>
    <t>令和3年　1 月　　日</t>
    <rPh sb="0" eb="2">
      <t>レイワ</t>
    </rPh>
    <rPh sb="3" eb="4">
      <t>トシ</t>
    </rPh>
    <rPh sb="7" eb="8">
      <t>ツキ</t>
    </rPh>
    <rPh sb="10" eb="11">
      <t>ヒ</t>
    </rPh>
    <phoneticPr fontId="8"/>
  </si>
  <si>
    <t>女子複４０歳以上の部</t>
    <phoneticPr fontId="8"/>
  </si>
  <si>
    <t>女子複５０歳以上の部</t>
    <phoneticPr fontId="8"/>
  </si>
  <si>
    <t>【メールでの申し込み　注意事項】　（Ver.66.01）
１．申込用紙（このシート）に団体名、責任者氏名・住所・電話番号・提出日を記入
　（団体名・申込責任者名は２枚目以降のシートに反映されます）     
２．種目ごとのシートに出場する選手・必要事項を記入
　（全シート黄色に塗りつぶされたセルは計算式自動入力のため入力不要）     
３．完成しましたら、ファイルを保存・添付して下記メールアドレスに送付
４．受理後こちらから振込先（三菱東京ＵＦＪ銀行）を連絡するので送金
　　なお、振込み手数料はご負担ください</t>
    <rPh sb="6" eb="7">
      <t>モウ</t>
    </rPh>
    <rPh sb="8" eb="9">
      <t>コ</t>
    </rPh>
    <rPh sb="13" eb="15">
      <t>ジコウ</t>
    </rPh>
    <rPh sb="31" eb="33">
      <t>モウシコミ</t>
    </rPh>
    <rPh sb="33" eb="35">
      <t>ヨウシ</t>
    </rPh>
    <rPh sb="61" eb="63">
      <t>テイシュツ</t>
    </rPh>
    <rPh sb="63" eb="64">
      <t>ビ</t>
    </rPh>
    <rPh sb="115" eb="117">
      <t>シュツジョウ</t>
    </rPh>
    <rPh sb="119" eb="121">
      <t>センシュ</t>
    </rPh>
    <rPh sb="122" eb="124">
      <t>ヒツヨウ</t>
    </rPh>
    <rPh sb="124" eb="126">
      <t>ジコウ</t>
    </rPh>
    <rPh sb="127" eb="129">
      <t>キニュウ</t>
    </rPh>
    <rPh sb="139" eb="140">
      <t>ヌ</t>
    </rPh>
    <rPh sb="152" eb="154">
      <t>ジドウ</t>
    </rPh>
    <rPh sb="154" eb="156">
      <t>ニュウリョク</t>
    </rPh>
    <rPh sb="161" eb="163">
      <t>フヨウ</t>
    </rPh>
    <rPh sb="172" eb="174">
      <t>カンセイ</t>
    </rPh>
    <rPh sb="185" eb="187">
      <t>ホゾン</t>
    </rPh>
    <rPh sb="188" eb="190">
      <t>テンプ</t>
    </rPh>
    <rPh sb="192" eb="194">
      <t>カキ</t>
    </rPh>
    <rPh sb="202" eb="204">
      <t>ソウフ</t>
    </rPh>
    <rPh sb="207" eb="209">
      <t>ジュリ</t>
    </rPh>
    <rPh sb="209" eb="210">
      <t>ゴ</t>
    </rPh>
    <rPh sb="215" eb="217">
      <t>フリコミ</t>
    </rPh>
    <rPh sb="217" eb="218">
      <t>サキ</t>
    </rPh>
    <rPh sb="230" eb="232">
      <t>レンラク</t>
    </rPh>
    <rPh sb="236" eb="238">
      <t>ソウキン</t>
    </rPh>
    <rPh sb="244" eb="246">
      <t>フリコ</t>
    </rPh>
    <rPh sb="247" eb="250">
      <t>テスウリョウ</t>
    </rPh>
    <rPh sb="252" eb="254">
      <t>フタン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</si>
</sst>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24"/>
      <name val="HG創英角ｺﾞｼｯｸUB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HG創英角ｺﾞｼｯｸUB"/>
      <family val="3"/>
      <charset val="128"/>
    </font>
    <font>
      <sz val="18"/>
      <name val="HGP創英角ｺﾞｼｯｸUB"/>
      <family val="3"/>
      <charset val="128"/>
    </font>
    <font>
      <sz val="8"/>
      <name val="ＭＳ Ｐ明朝"/>
      <family val="1"/>
      <charset val="128"/>
    </font>
    <font>
      <sz val="14"/>
      <name val="HG創英角ｺﾞｼｯｸUB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i/>
      <u/>
      <sz val="11"/>
      <color indexed="12"/>
      <name val="Times New Roman"/>
      <family val="1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9"/>
      <color indexed="12"/>
      <name val="ＭＳ 明朝"/>
      <family val="1"/>
      <charset val="128"/>
    </font>
    <font>
      <sz val="11"/>
      <color indexed="22"/>
      <name val="ＭＳ 明朝"/>
      <family val="1"/>
      <charset val="128"/>
    </font>
    <font>
      <sz val="9"/>
      <color indexed="22"/>
      <name val="ＭＳ 明朝"/>
      <family val="1"/>
      <charset val="128"/>
    </font>
    <font>
      <sz val="11"/>
      <color indexed="55"/>
      <name val="ＭＳ 明朝"/>
      <family val="1"/>
      <charset val="128"/>
    </font>
    <font>
      <sz val="9"/>
      <color indexed="55"/>
      <name val="ＭＳ 明朝"/>
      <family val="1"/>
      <charset val="128"/>
    </font>
    <font>
      <sz val="11"/>
      <color indexed="55"/>
      <name val="ＭＳ Ｐゴシック"/>
      <family val="3"/>
      <charset val="128"/>
    </font>
    <font>
      <u/>
      <sz val="10"/>
      <color indexed="12"/>
      <name val="Century"/>
      <family val="1"/>
    </font>
    <font>
      <sz val="11"/>
      <color indexed="9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9"/>
      <color indexed="55"/>
      <name val="Arial Black"/>
      <family val="2"/>
    </font>
    <font>
      <sz val="9"/>
      <color indexed="55"/>
      <name val="ＭＳ ゴシック"/>
      <family val="3"/>
      <charset val="128"/>
    </font>
    <font>
      <sz val="9"/>
      <color indexed="55"/>
      <name val="ＭＳ Ｐゴシック"/>
      <family val="3"/>
      <charset val="128"/>
    </font>
    <font>
      <strike/>
      <sz val="11"/>
      <name val="ＭＳ 明朝"/>
      <family val="1"/>
      <charset val="128"/>
    </font>
    <font>
      <strike/>
      <sz val="14"/>
      <name val="HG創英角ｺﾞｼｯｸUB"/>
      <family val="3"/>
      <charset val="128"/>
    </font>
    <font>
      <strike/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indexed="41"/>
        <bgColor indexed="31"/>
      </patternFill>
    </fill>
  </fills>
  <borders count="8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</cellStyleXfs>
  <cellXfs count="21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1" fillId="0" borderId="0" xfId="0" applyFont="1" applyFill="1">
      <alignment vertical="center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12" fillId="2" borderId="16" xfId="0" applyFont="1" applyFill="1" applyBorder="1" applyAlignment="1">
      <alignment horizontal="right" vertical="center" wrapText="1"/>
    </xf>
    <xf numFmtId="3" fontId="12" fillId="2" borderId="17" xfId="0" applyNumberFormat="1" applyFont="1" applyFill="1" applyBorder="1" applyAlignment="1">
      <alignment horizontal="right" vertical="center" wrapText="1"/>
    </xf>
    <xf numFmtId="3" fontId="12" fillId="2" borderId="18" xfId="0" applyNumberFormat="1" applyFont="1" applyFill="1" applyBorder="1" applyAlignment="1">
      <alignment vertical="center" wrapText="1"/>
    </xf>
    <xf numFmtId="3" fontId="12" fillId="2" borderId="16" xfId="0" applyNumberFormat="1" applyFont="1" applyFill="1" applyBorder="1" applyAlignment="1">
      <alignment horizontal="right" vertical="center" wrapText="1"/>
    </xf>
    <xf numFmtId="0" fontId="14" fillId="0" borderId="19" xfId="0" applyFont="1" applyBorder="1" applyProtection="1">
      <alignment vertical="center"/>
    </xf>
    <xf numFmtId="0" fontId="14" fillId="0" borderId="19" xfId="0" applyFont="1" applyBorder="1" applyAlignment="1" applyProtection="1">
      <alignment horizontal="right" vertical="center"/>
    </xf>
    <xf numFmtId="0" fontId="14" fillId="2" borderId="19" xfId="0" applyFont="1" applyFill="1" applyBorder="1" applyAlignment="1" applyProtection="1">
      <alignment horizontal="right" vertical="center"/>
    </xf>
    <xf numFmtId="0" fontId="14" fillId="2" borderId="19" xfId="0" applyFont="1" applyFill="1" applyBorder="1" applyProtection="1">
      <alignment vertical="center"/>
    </xf>
    <xf numFmtId="0" fontId="5" fillId="3" borderId="19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 wrapText="1"/>
    </xf>
    <xf numFmtId="0" fontId="15" fillId="2" borderId="20" xfId="0" applyFont="1" applyFill="1" applyBorder="1" applyAlignment="1">
      <alignment horizontal="right" vertical="center" wrapText="1"/>
    </xf>
    <xf numFmtId="0" fontId="15" fillId="2" borderId="21" xfId="0" applyFont="1" applyFill="1" applyBorder="1" applyAlignment="1">
      <alignment horizontal="right" vertical="center" wrapText="1"/>
    </xf>
    <xf numFmtId="0" fontId="15" fillId="2" borderId="22" xfId="0" applyFont="1" applyFill="1" applyBorder="1" applyAlignment="1">
      <alignment horizontal="right" vertical="center" wrapText="1"/>
    </xf>
    <xf numFmtId="0" fontId="15" fillId="2" borderId="23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right" vertical="center" wrapText="1"/>
    </xf>
    <xf numFmtId="0" fontId="0" fillId="0" borderId="0" xfId="0" applyProtection="1">
      <alignment vertical="center"/>
      <protection locked="0"/>
    </xf>
    <xf numFmtId="0" fontId="14" fillId="0" borderId="24" xfId="0" applyFont="1" applyFill="1" applyBorder="1" applyProtection="1">
      <alignment vertical="center"/>
    </xf>
    <xf numFmtId="0" fontId="14" fillId="0" borderId="24" xfId="0" applyFont="1" applyFill="1" applyBorder="1" applyAlignment="1" applyProtection="1">
      <alignment vertical="center"/>
    </xf>
    <xf numFmtId="0" fontId="14" fillId="0" borderId="19" xfId="0" applyFont="1" applyBorder="1" applyAlignment="1" applyProtection="1">
      <alignment horizontal="right" vertical="center" shrinkToFit="1"/>
    </xf>
    <xf numFmtId="0" fontId="14" fillId="2" borderId="19" xfId="0" applyFont="1" applyFill="1" applyBorder="1" applyAlignment="1" applyProtection="1">
      <alignment vertical="center" shrinkToFit="1"/>
    </xf>
    <xf numFmtId="0" fontId="5" fillId="3" borderId="19" xfId="0" applyFont="1" applyFill="1" applyBorder="1" applyAlignment="1" applyProtection="1">
      <alignment horizontal="center" vertical="center" shrinkToFit="1"/>
    </xf>
    <xf numFmtId="0" fontId="14" fillId="0" borderId="24" xfId="0" applyFont="1" applyFill="1" applyBorder="1" applyAlignment="1" applyProtection="1">
      <alignment vertical="center" shrinkToFit="1"/>
    </xf>
    <xf numFmtId="0" fontId="13" fillId="3" borderId="25" xfId="0" applyFont="1" applyFill="1" applyBorder="1" applyAlignment="1" applyProtection="1">
      <alignment horizontal="center" vertical="center" shrinkToFit="1"/>
    </xf>
    <xf numFmtId="0" fontId="14" fillId="0" borderId="19" xfId="0" applyFont="1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0" fontId="18" fillId="0" borderId="0" xfId="0" applyFont="1" applyAlignment="1" applyProtection="1">
      <alignment vertical="center" shrinkToFit="1"/>
      <protection locked="0"/>
    </xf>
    <xf numFmtId="0" fontId="14" fillId="0" borderId="24" xfId="0" applyFont="1" applyFill="1" applyBorder="1" applyAlignment="1" applyProtection="1">
      <alignment horizontal="right" vertical="center" shrinkToFit="1"/>
    </xf>
    <xf numFmtId="14" fontId="0" fillId="0" borderId="0" xfId="0" applyNumberForma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0" fillId="0" borderId="0" xfId="1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vertical="center" shrinkToFit="1"/>
      <protection locked="0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textRotation="255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textRotation="255"/>
    </xf>
    <xf numFmtId="0" fontId="28" fillId="0" borderId="0" xfId="0" applyFont="1" applyAlignment="1">
      <alignment horizontal="center" vertical="center"/>
    </xf>
    <xf numFmtId="0" fontId="12" fillId="2" borderId="29" xfId="0" applyFont="1" applyFill="1" applyBorder="1" applyAlignment="1">
      <alignment vertical="center" wrapText="1"/>
    </xf>
    <xf numFmtId="49" fontId="3" fillId="4" borderId="30" xfId="0" applyNumberFormat="1" applyFont="1" applyFill="1" applyBorder="1" applyAlignment="1" applyProtection="1">
      <alignment vertical="center" wrapText="1"/>
      <protection locked="0"/>
    </xf>
    <xf numFmtId="0" fontId="5" fillId="0" borderId="3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right" vertical="center" wrapText="1"/>
    </xf>
    <xf numFmtId="0" fontId="6" fillId="0" borderId="31" xfId="0" applyFont="1" applyBorder="1" applyAlignment="1">
      <alignment horizontal="right" vertical="center" wrapText="1"/>
    </xf>
    <xf numFmtId="0" fontId="5" fillId="0" borderId="32" xfId="0" applyFont="1" applyBorder="1" applyAlignment="1">
      <alignment vertical="center" wrapText="1"/>
    </xf>
    <xf numFmtId="3" fontId="12" fillId="2" borderId="0" xfId="0" applyNumberFormat="1" applyFont="1" applyFill="1" applyBorder="1" applyAlignment="1">
      <alignment horizontal="right" vertical="center" wrapText="1"/>
    </xf>
    <xf numFmtId="0" fontId="5" fillId="0" borderId="33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right" vertical="center" wrapText="1"/>
    </xf>
    <xf numFmtId="0" fontId="6" fillId="0" borderId="35" xfId="0" applyFont="1" applyBorder="1" applyAlignment="1">
      <alignment horizontal="right" vertical="center" wrapText="1"/>
    </xf>
    <xf numFmtId="0" fontId="14" fillId="0" borderId="19" xfId="0" applyFont="1" applyFill="1" applyBorder="1" applyAlignment="1" applyProtection="1">
      <alignment vertical="center" shrinkToFit="1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3" fillId="0" borderId="0" xfId="0" applyFont="1" applyBorder="1" applyAlignment="1">
      <alignment horizontal="center" vertical="center" shrinkToFit="1"/>
    </xf>
    <xf numFmtId="0" fontId="34" fillId="0" borderId="0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5" fontId="33" fillId="0" borderId="0" xfId="0" applyNumberFormat="1" applyFont="1" applyBorder="1" applyAlignment="1">
      <alignment horizontal="center" vertical="center" shrinkToFit="1"/>
    </xf>
    <xf numFmtId="0" fontId="11" fillId="5" borderId="19" xfId="0" applyFont="1" applyFill="1" applyBorder="1" applyAlignment="1" applyProtection="1">
      <alignment vertical="center" shrinkToFit="1"/>
      <protection locked="0"/>
    </xf>
    <xf numFmtId="0" fontId="11" fillId="5" borderId="19" xfId="0" applyFont="1" applyFill="1" applyBorder="1" applyAlignment="1" applyProtection="1">
      <alignment horizontal="center" vertical="center"/>
      <protection locked="0"/>
    </xf>
    <xf numFmtId="0" fontId="11" fillId="5" borderId="19" xfId="0" applyFont="1" applyFill="1" applyBorder="1" applyAlignment="1" applyProtection="1">
      <alignment horizontal="right" vertical="center"/>
      <protection locked="0"/>
    </xf>
    <xf numFmtId="0" fontId="2" fillId="5" borderId="19" xfId="0" applyFont="1" applyFill="1" applyBorder="1" applyAlignment="1" applyProtection="1">
      <alignment vertical="center" shrinkToFit="1"/>
      <protection locked="0"/>
    </xf>
    <xf numFmtId="0" fontId="11" fillId="4" borderId="19" xfId="0" applyFont="1" applyFill="1" applyBorder="1" applyAlignment="1" applyProtection="1">
      <alignment horizontal="center" vertical="center"/>
      <protection locked="0"/>
    </xf>
    <xf numFmtId="0" fontId="11" fillId="4" borderId="19" xfId="0" applyFont="1" applyFill="1" applyBorder="1" applyAlignment="1" applyProtection="1">
      <alignment horizontal="right" vertical="center"/>
      <protection locked="0"/>
    </xf>
    <xf numFmtId="0" fontId="11" fillId="4" borderId="19" xfId="0" applyFont="1" applyFill="1" applyBorder="1" applyAlignment="1" applyProtection="1">
      <alignment vertical="center" shrinkToFit="1"/>
      <protection locked="0"/>
    </xf>
    <xf numFmtId="0" fontId="2" fillId="4" borderId="19" xfId="0" applyFont="1" applyFill="1" applyBorder="1" applyAlignment="1" applyProtection="1">
      <alignment vertical="center" shrinkToFit="1"/>
      <protection locked="0"/>
    </xf>
    <xf numFmtId="0" fontId="11" fillId="4" borderId="37" xfId="0" applyFont="1" applyFill="1" applyBorder="1" applyAlignment="1" applyProtection="1">
      <alignment horizontal="center" vertical="center"/>
      <protection locked="0"/>
    </xf>
    <xf numFmtId="0" fontId="11" fillId="4" borderId="37" xfId="0" applyFont="1" applyFill="1" applyBorder="1" applyAlignment="1" applyProtection="1">
      <alignment vertical="center" shrinkToFit="1"/>
      <protection locked="0"/>
    </xf>
    <xf numFmtId="0" fontId="2" fillId="4" borderId="37" xfId="0" applyFont="1" applyFill="1" applyBorder="1" applyAlignment="1" applyProtection="1">
      <alignment vertical="center" shrinkToFit="1"/>
      <protection locked="0"/>
    </xf>
    <xf numFmtId="0" fontId="11" fillId="4" borderId="38" xfId="0" applyFont="1" applyFill="1" applyBorder="1" applyAlignment="1" applyProtection="1">
      <alignment vertical="center" shrinkToFit="1"/>
      <protection locked="0"/>
    </xf>
    <xf numFmtId="0" fontId="2" fillId="4" borderId="38" xfId="0" applyFont="1" applyFill="1" applyBorder="1" applyAlignment="1" applyProtection="1">
      <alignment vertical="center" shrinkToFit="1"/>
      <protection locked="0"/>
    </xf>
    <xf numFmtId="0" fontId="11" fillId="4" borderId="38" xfId="0" applyFont="1" applyFill="1" applyBorder="1" applyAlignment="1" applyProtection="1">
      <alignment horizontal="center" vertical="center"/>
      <protection locked="0"/>
    </xf>
    <xf numFmtId="0" fontId="33" fillId="0" borderId="39" xfId="0" applyFont="1" applyBorder="1" applyAlignment="1">
      <alignment horizontal="center" vertical="center" shrinkToFit="1"/>
    </xf>
    <xf numFmtId="0" fontId="34" fillId="0" borderId="40" xfId="0" applyFont="1" applyBorder="1" applyAlignment="1">
      <alignment horizontal="center" vertical="center" shrinkToFit="1"/>
    </xf>
    <xf numFmtId="0" fontId="33" fillId="0" borderId="40" xfId="0" applyFont="1" applyBorder="1" applyAlignment="1">
      <alignment horizontal="center" vertical="center" shrinkToFit="1"/>
    </xf>
    <xf numFmtId="0" fontId="33" fillId="0" borderId="41" xfId="0" applyFont="1" applyBorder="1" applyAlignment="1">
      <alignment horizontal="center" vertical="center" shrinkToFit="1"/>
    </xf>
    <xf numFmtId="0" fontId="33" fillId="0" borderId="42" xfId="0" applyFont="1" applyBorder="1" applyAlignment="1">
      <alignment horizontal="center" vertical="center" shrinkToFit="1"/>
    </xf>
    <xf numFmtId="0" fontId="32" fillId="0" borderId="42" xfId="0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shrinkToFit="1"/>
    </xf>
    <xf numFmtId="0" fontId="33" fillId="0" borderId="43" xfId="0" applyFont="1" applyBorder="1" applyAlignment="1">
      <alignment horizontal="center" vertical="center" shrinkToFit="1"/>
    </xf>
    <xf numFmtId="0" fontId="33" fillId="0" borderId="39" xfId="0" applyNumberFormat="1" applyFont="1" applyBorder="1" applyAlignment="1" applyProtection="1">
      <alignment horizontal="center" vertical="center" shrinkToFit="1"/>
      <protection locked="0"/>
    </xf>
    <xf numFmtId="0" fontId="35" fillId="0" borderId="4" xfId="0" applyFont="1" applyBorder="1" applyAlignment="1">
      <alignment horizontal="center" vertical="center" wrapText="1"/>
    </xf>
    <xf numFmtId="0" fontId="36" fillId="2" borderId="23" xfId="0" applyFont="1" applyFill="1" applyBorder="1" applyAlignment="1">
      <alignment horizontal="right" vertical="center" wrapText="1"/>
    </xf>
    <xf numFmtId="0" fontId="37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5" fontId="12" fillId="2" borderId="47" xfId="0" applyNumberFormat="1" applyFont="1" applyFill="1" applyBorder="1" applyAlignment="1">
      <alignment horizontal="center" vertical="center" wrapText="1"/>
    </xf>
    <xf numFmtId="5" fontId="12" fillId="2" borderId="48" xfId="0" applyNumberFormat="1" applyFont="1" applyFill="1" applyBorder="1" applyAlignment="1">
      <alignment horizontal="center" vertical="center" wrapText="1"/>
    </xf>
    <xf numFmtId="5" fontId="12" fillId="2" borderId="28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4" borderId="58" xfId="0" applyFont="1" applyFill="1" applyBorder="1" applyAlignment="1" applyProtection="1">
      <alignment horizontal="center" vertical="center" wrapText="1"/>
      <protection locked="0"/>
    </xf>
    <xf numFmtId="0" fontId="3" fillId="4" borderId="60" xfId="0" applyFont="1" applyFill="1" applyBorder="1" applyAlignment="1" applyProtection="1">
      <alignment horizontal="center" vertical="center" wrapText="1"/>
      <protection locked="0"/>
    </xf>
    <xf numFmtId="0" fontId="3" fillId="4" borderId="59" xfId="0" applyFont="1" applyFill="1" applyBorder="1" applyAlignment="1" applyProtection="1">
      <alignment horizontal="center" vertical="center" wrapText="1"/>
      <protection locked="0"/>
    </xf>
    <xf numFmtId="0" fontId="4" fillId="4" borderId="61" xfId="0" applyFont="1" applyFill="1" applyBorder="1" applyAlignment="1" applyProtection="1">
      <alignment horizontal="left" vertical="top" wrapText="1"/>
      <protection locked="0"/>
    </xf>
    <xf numFmtId="0" fontId="4" fillId="4" borderId="62" xfId="0" applyFont="1" applyFill="1" applyBorder="1" applyAlignment="1" applyProtection="1">
      <alignment horizontal="left" vertical="top" wrapText="1"/>
      <protection locked="0"/>
    </xf>
    <xf numFmtId="0" fontId="4" fillId="4" borderId="22" xfId="0" applyFont="1" applyFill="1" applyBorder="1" applyAlignment="1" applyProtection="1">
      <alignment horizontal="left" vertical="top" wrapText="1"/>
      <protection locked="0"/>
    </xf>
    <xf numFmtId="0" fontId="4" fillId="4" borderId="30" xfId="0" applyFont="1" applyFill="1" applyBorder="1" applyAlignment="1" applyProtection="1">
      <alignment horizontal="left" vertical="top" wrapText="1"/>
      <protection locked="0"/>
    </xf>
    <xf numFmtId="0" fontId="3" fillId="4" borderId="63" xfId="0" applyFont="1" applyFill="1" applyBorder="1" applyAlignment="1" applyProtection="1">
      <alignment horizontal="center" vertical="center" wrapText="1"/>
      <protection locked="0"/>
    </xf>
    <xf numFmtId="49" fontId="4" fillId="4" borderId="64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65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53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5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0" fillId="0" borderId="0" xfId="1" applyFont="1" applyBorder="1" applyAlignment="1" applyProtection="1">
      <alignment horizontal="center" vertical="center"/>
    </xf>
    <xf numFmtId="0" fontId="3" fillId="0" borderId="30" xfId="0" applyFont="1" applyBorder="1" applyAlignment="1">
      <alignment horizontal="right" vertical="center" wrapText="1"/>
    </xf>
    <xf numFmtId="0" fontId="14" fillId="0" borderId="30" xfId="0" applyFont="1" applyBorder="1" applyAlignment="1">
      <alignment horizontal="center" vertical="center"/>
    </xf>
    <xf numFmtId="0" fontId="29" fillId="0" borderId="30" xfId="1" applyFont="1" applyBorder="1" applyAlignment="1" applyProtection="1">
      <alignment horizontal="center" vertical="center"/>
    </xf>
    <xf numFmtId="0" fontId="13" fillId="3" borderId="66" xfId="0" applyFont="1" applyFill="1" applyBorder="1" applyAlignment="1" applyProtection="1">
      <alignment horizontal="center" vertical="center"/>
    </xf>
    <xf numFmtId="0" fontId="13" fillId="3" borderId="17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14" fillId="0" borderId="67" xfId="0" applyFont="1" applyBorder="1" applyAlignment="1" applyProtection="1">
      <alignment horizontal="center"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0" fillId="0" borderId="73" xfId="0" applyBorder="1">
      <alignment vertical="center"/>
    </xf>
    <xf numFmtId="0" fontId="0" fillId="0" borderId="74" xfId="0" applyBorder="1">
      <alignment vertical="center"/>
    </xf>
    <xf numFmtId="0" fontId="0" fillId="0" borderId="75" xfId="0" applyBorder="1">
      <alignment vertical="center"/>
    </xf>
    <xf numFmtId="0" fontId="5" fillId="2" borderId="19" xfId="0" applyNumberFormat="1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/>
    </xf>
    <xf numFmtId="0" fontId="11" fillId="4" borderId="37" xfId="0" applyFont="1" applyFill="1" applyBorder="1" applyAlignment="1" applyProtection="1">
      <alignment horizontal="center" vertical="center"/>
      <protection locked="0"/>
    </xf>
    <xf numFmtId="0" fontId="11" fillId="4" borderId="76" xfId="0" applyFont="1" applyFill="1" applyBorder="1" applyAlignment="1" applyProtection="1">
      <alignment horizontal="center" vertical="center"/>
      <protection locked="0"/>
    </xf>
    <xf numFmtId="0" fontId="2" fillId="0" borderId="66" xfId="0" applyFont="1" applyBorder="1" applyAlignment="1" applyProtection="1">
      <alignment vertical="center" wrapText="1"/>
    </xf>
    <xf numFmtId="0" fontId="2" fillId="0" borderId="17" xfId="0" applyFont="1" applyBorder="1" applyAlignment="1" applyProtection="1">
      <alignment vertical="center" wrapText="1"/>
    </xf>
    <xf numFmtId="0" fontId="2" fillId="0" borderId="25" xfId="0" applyFont="1" applyBorder="1" applyAlignment="1" applyProtection="1">
      <alignment vertical="center" wrapText="1"/>
    </xf>
    <xf numFmtId="0" fontId="2" fillId="0" borderId="19" xfId="0" applyFont="1" applyBorder="1" applyAlignment="1" applyProtection="1">
      <alignment vertical="center" wrapText="1"/>
    </xf>
    <xf numFmtId="0" fontId="2" fillId="0" borderId="19" xfId="0" applyFont="1" applyBorder="1" applyAlignment="1" applyProtection="1">
      <alignment vertical="center"/>
    </xf>
    <xf numFmtId="0" fontId="14" fillId="0" borderId="77" xfId="0" applyFont="1" applyBorder="1" applyAlignment="1" applyProtection="1">
      <alignment horizontal="center" vertical="center" shrinkToFit="1"/>
    </xf>
    <xf numFmtId="0" fontId="14" fillId="0" borderId="78" xfId="0" applyFont="1" applyBorder="1" applyAlignment="1" applyProtection="1">
      <alignment horizontal="center" vertical="center" shrinkToFit="1"/>
    </xf>
    <xf numFmtId="0" fontId="14" fillId="0" borderId="79" xfId="0" applyFont="1" applyBorder="1" applyAlignment="1" applyProtection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goyaentry@nagoyabadminton.net?subject=&#21517;&#21476;&#23627;&#24066;&#27665;&#36984;&#25163;&#27177;&#22823;&#20250;&#30003;&#36796;&#12415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G35"/>
  <sheetViews>
    <sheetView tabSelected="1" workbookViewId="0">
      <selection activeCell="B2" sqref="B2:D2"/>
    </sheetView>
  </sheetViews>
  <sheetFormatPr defaultRowHeight="13.5" x14ac:dyDescent="0.15"/>
  <cols>
    <col min="2" max="2" width="4.75" customWidth="1"/>
    <col min="3" max="3" width="23.875" customWidth="1"/>
    <col min="4" max="4" width="9.375" customWidth="1"/>
    <col min="5" max="5" width="3.125" customWidth="1"/>
    <col min="6" max="6" width="7.75" customWidth="1"/>
    <col min="7" max="7" width="3.125" customWidth="1"/>
    <col min="8" max="8" width="14.75" customWidth="1"/>
    <col min="9" max="9" width="3.125" customWidth="1"/>
    <col min="10" max="28" width="5.625" customWidth="1"/>
  </cols>
  <sheetData>
    <row r="1" spans="1:33" ht="24" customHeight="1" thickBot="1" x14ac:dyDescent="0.2">
      <c r="A1" s="161" t="s">
        <v>130</v>
      </c>
      <c r="B1" s="161"/>
      <c r="C1" s="161"/>
      <c r="D1" s="161"/>
      <c r="E1" s="161"/>
      <c r="F1" s="161"/>
      <c r="G1" s="161"/>
      <c r="H1" s="161"/>
      <c r="I1" s="161"/>
    </row>
    <row r="2" spans="1:33" ht="27.75" customHeight="1" thickTop="1" thickBot="1" x14ac:dyDescent="0.2">
      <c r="A2" s="1" t="s">
        <v>0</v>
      </c>
      <c r="B2" s="173"/>
      <c r="C2" s="174"/>
      <c r="D2" s="175"/>
      <c r="E2" s="167" t="s">
        <v>38</v>
      </c>
      <c r="F2" s="168"/>
      <c r="G2" s="174"/>
      <c r="H2" s="174"/>
      <c r="I2" s="180"/>
    </row>
    <row r="3" spans="1:33" ht="23.25" customHeight="1" thickBot="1" x14ac:dyDescent="0.2">
      <c r="A3" s="2" t="s">
        <v>48</v>
      </c>
      <c r="B3" s="176"/>
      <c r="C3" s="177"/>
      <c r="D3" s="177"/>
      <c r="E3" s="169" t="s">
        <v>1</v>
      </c>
      <c r="F3" s="170"/>
      <c r="G3" s="181"/>
      <c r="H3" s="181"/>
      <c r="I3" s="182"/>
    </row>
    <row r="4" spans="1:33" ht="23.25" customHeight="1" thickBot="1" x14ac:dyDescent="0.2">
      <c r="A4" s="3" t="s">
        <v>49</v>
      </c>
      <c r="B4" s="178"/>
      <c r="C4" s="179"/>
      <c r="D4" s="179"/>
      <c r="E4" s="171" t="s">
        <v>2</v>
      </c>
      <c r="F4" s="172"/>
      <c r="G4" s="183"/>
      <c r="H4" s="183"/>
      <c r="I4" s="184"/>
    </row>
    <row r="5" spans="1:33" ht="106.5" customHeight="1" thickTop="1" x14ac:dyDescent="0.15">
      <c r="A5" s="162" t="s">
        <v>134</v>
      </c>
      <c r="B5" s="163"/>
      <c r="C5" s="163"/>
      <c r="D5" s="163"/>
      <c r="E5" s="163"/>
      <c r="F5" s="163"/>
      <c r="G5" s="163"/>
      <c r="H5" s="163"/>
      <c r="I5" s="163"/>
    </row>
    <row r="6" spans="1:33" ht="23.25" customHeight="1" thickBot="1" x14ac:dyDescent="0.2">
      <c r="A6" s="188" t="s">
        <v>93</v>
      </c>
      <c r="B6" s="188"/>
      <c r="C6" s="71" t="s">
        <v>131</v>
      </c>
      <c r="D6" s="189" t="s">
        <v>82</v>
      </c>
      <c r="E6" s="189"/>
      <c r="F6" s="190" t="s">
        <v>126</v>
      </c>
      <c r="G6" s="190"/>
      <c r="H6" s="190"/>
      <c r="I6" s="190"/>
      <c r="L6" s="59"/>
      <c r="M6" s="59"/>
      <c r="N6" s="59"/>
      <c r="O6" s="186"/>
      <c r="P6" s="186"/>
      <c r="Q6" s="186"/>
      <c r="R6" s="187"/>
      <c r="S6" s="187"/>
      <c r="T6" s="187"/>
      <c r="U6" s="187"/>
      <c r="V6" s="187"/>
      <c r="W6" s="187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spans="1:33" ht="21" customHeight="1" thickTop="1" thickBot="1" x14ac:dyDescent="0.2">
      <c r="A7" s="55" t="s">
        <v>34</v>
      </c>
      <c r="B7" s="56" t="s">
        <v>3</v>
      </c>
      <c r="C7" s="56"/>
      <c r="D7" s="164" t="s">
        <v>4</v>
      </c>
      <c r="E7" s="185"/>
      <c r="F7" s="56" t="s">
        <v>5</v>
      </c>
      <c r="G7" s="164" t="s">
        <v>6</v>
      </c>
      <c r="H7" s="165"/>
      <c r="I7" s="166"/>
      <c r="K7" s="58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</row>
    <row r="8" spans="1:33" ht="23.1" customHeight="1" thickTop="1" thickBot="1" x14ac:dyDescent="0.2">
      <c r="A8" s="119" t="s">
        <v>7</v>
      </c>
      <c r="B8" s="8">
        <v>1</v>
      </c>
      <c r="C8" s="51" t="s">
        <v>8</v>
      </c>
      <c r="D8" s="33">
        <f>男子単!B2+男子単!B3</f>
        <v>0</v>
      </c>
      <c r="E8" s="11" t="s">
        <v>32</v>
      </c>
      <c r="F8" s="125">
        <f>SUM(D8:D13)</f>
        <v>0</v>
      </c>
      <c r="G8" s="158" t="s">
        <v>40</v>
      </c>
      <c r="H8" s="159"/>
      <c r="I8" s="160"/>
      <c r="L8" s="59"/>
      <c r="M8" s="60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</row>
    <row r="9" spans="1:33" ht="23.1" customHeight="1" thickBot="1" x14ac:dyDescent="0.2">
      <c r="A9" s="120"/>
      <c r="B9" s="9">
        <v>2</v>
      </c>
      <c r="C9" s="52" t="s">
        <v>10</v>
      </c>
      <c r="D9" s="34">
        <f>男子単!C2+男子単!C3</f>
        <v>0</v>
      </c>
      <c r="E9" s="10" t="s">
        <v>9</v>
      </c>
      <c r="F9" s="126"/>
      <c r="G9" s="13" t="s">
        <v>35</v>
      </c>
      <c r="H9" s="23">
        <f>男子単!B2+男子単!C2+女子単!B2+女子単!C2</f>
        <v>0</v>
      </c>
      <c r="I9" s="14" t="s">
        <v>36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</row>
    <row r="10" spans="1:33" ht="23.1" customHeight="1" thickBot="1" x14ac:dyDescent="0.2">
      <c r="A10" s="121"/>
      <c r="B10" s="6">
        <v>3</v>
      </c>
      <c r="C10" s="53" t="s">
        <v>11</v>
      </c>
      <c r="D10" s="35">
        <f>男子単!D3</f>
        <v>0</v>
      </c>
      <c r="E10" s="7" t="s">
        <v>9</v>
      </c>
      <c r="F10" s="126"/>
      <c r="G10" s="15" t="s">
        <v>39</v>
      </c>
      <c r="H10" s="24">
        <f>+H9*1500</f>
        <v>0</v>
      </c>
      <c r="I10" s="16" t="s">
        <v>37</v>
      </c>
      <c r="L10" s="12"/>
    </row>
    <row r="11" spans="1:33" ht="23.1" customHeight="1" thickTop="1" thickBot="1" x14ac:dyDescent="0.2">
      <c r="A11" s="119" t="s">
        <v>12</v>
      </c>
      <c r="B11" s="4">
        <v>4</v>
      </c>
      <c r="C11" s="54" t="s">
        <v>13</v>
      </c>
      <c r="D11" s="36">
        <f>女子単!B2+女子単!B3</f>
        <v>0</v>
      </c>
      <c r="E11" s="5" t="s">
        <v>9</v>
      </c>
      <c r="F11" s="126"/>
      <c r="G11" s="155" t="s">
        <v>42</v>
      </c>
      <c r="H11" s="156"/>
      <c r="I11" s="157"/>
    </row>
    <row r="12" spans="1:33" ht="23.1" customHeight="1" thickBot="1" x14ac:dyDescent="0.2">
      <c r="A12" s="120"/>
      <c r="B12" s="115">
        <v>5</v>
      </c>
      <c r="C12" s="113" t="s">
        <v>14</v>
      </c>
      <c r="D12" s="114">
        <f>女子単!C2+女子単!C3</f>
        <v>0</v>
      </c>
      <c r="E12" s="5" t="s">
        <v>9</v>
      </c>
      <c r="F12" s="117" t="s">
        <v>33</v>
      </c>
      <c r="G12" s="13" t="s">
        <v>35</v>
      </c>
      <c r="H12" s="37">
        <f>男子単!B3+男子単!C3+男子単!D3+女子単!B3+女子単!C3+女子単!D3</f>
        <v>0</v>
      </c>
      <c r="I12" s="17" t="s">
        <v>36</v>
      </c>
    </row>
    <row r="13" spans="1:33" ht="23.1" customHeight="1" thickBot="1" x14ac:dyDescent="0.2">
      <c r="A13" s="121"/>
      <c r="B13" s="6">
        <v>6</v>
      </c>
      <c r="C13" s="53" t="s">
        <v>15</v>
      </c>
      <c r="D13" s="35">
        <f>女子単!D3</f>
        <v>0</v>
      </c>
      <c r="E13" s="7" t="s">
        <v>9</v>
      </c>
      <c r="F13" s="118"/>
      <c r="G13" s="18" t="s">
        <v>39</v>
      </c>
      <c r="H13" s="25">
        <f>+H12*1000</f>
        <v>0</v>
      </c>
      <c r="I13" s="19" t="s">
        <v>37</v>
      </c>
    </row>
    <row r="14" spans="1:33" ht="23.1" customHeight="1" thickTop="1" thickBot="1" x14ac:dyDescent="0.2">
      <c r="A14" s="119" t="s">
        <v>16</v>
      </c>
      <c r="B14" s="4">
        <v>7</v>
      </c>
      <c r="C14" s="54" t="s">
        <v>17</v>
      </c>
      <c r="D14" s="36">
        <f>+男子複!B2+男子複!B3</f>
        <v>0</v>
      </c>
      <c r="E14" s="5" t="s">
        <v>18</v>
      </c>
      <c r="F14" s="125">
        <f>SUM(D14:D27)</f>
        <v>0</v>
      </c>
      <c r="G14" s="130"/>
      <c r="H14" s="131"/>
      <c r="I14" s="132"/>
    </row>
    <row r="15" spans="1:33" ht="23.1" customHeight="1" thickBot="1" x14ac:dyDescent="0.2">
      <c r="A15" s="120"/>
      <c r="B15" s="4">
        <v>8</v>
      </c>
      <c r="C15" s="54" t="s">
        <v>19</v>
      </c>
      <c r="D15" s="36">
        <f>+男子複!C2+男子複!C3</f>
        <v>0</v>
      </c>
      <c r="E15" s="5" t="s">
        <v>18</v>
      </c>
      <c r="F15" s="126"/>
      <c r="G15" s="133"/>
      <c r="H15" s="134"/>
      <c r="I15" s="135"/>
    </row>
    <row r="16" spans="1:33" ht="23.1" customHeight="1" thickBot="1" x14ac:dyDescent="0.2">
      <c r="A16" s="120"/>
      <c r="B16" s="4">
        <v>9</v>
      </c>
      <c r="C16" s="54" t="s">
        <v>20</v>
      </c>
      <c r="D16" s="36">
        <f>+男子複!D3</f>
        <v>0</v>
      </c>
      <c r="E16" s="5" t="s">
        <v>18</v>
      </c>
      <c r="F16" s="126"/>
      <c r="G16" s="127" t="s">
        <v>43</v>
      </c>
      <c r="H16" s="128"/>
      <c r="I16" s="129"/>
    </row>
    <row r="17" spans="1:9" ht="23.1" customHeight="1" thickBot="1" x14ac:dyDescent="0.2">
      <c r="A17" s="120"/>
      <c r="B17" s="4">
        <v>10</v>
      </c>
      <c r="C17" s="54" t="s">
        <v>21</v>
      </c>
      <c r="D17" s="36">
        <f>+男子複!E2</f>
        <v>0</v>
      </c>
      <c r="E17" s="5" t="s">
        <v>18</v>
      </c>
      <c r="F17" s="126"/>
      <c r="G17" s="13" t="s">
        <v>35</v>
      </c>
      <c r="H17" s="23">
        <f>+男子複!B2+男子複!C2+男子複!E2+男子複!F2+女子複!B2+女子複!C2+女子複!E2+女子複!F2+混合複!B2+混合複!C2+混合複!D2+男子複!G2</f>
        <v>0</v>
      </c>
      <c r="I17" s="14" t="s">
        <v>41</v>
      </c>
    </row>
    <row r="18" spans="1:9" ht="23.1" customHeight="1" thickBot="1" x14ac:dyDescent="0.2">
      <c r="A18" s="120"/>
      <c r="B18" s="72">
        <v>11</v>
      </c>
      <c r="C18" s="73" t="s">
        <v>22</v>
      </c>
      <c r="D18" s="74">
        <f>+男子複!F2</f>
        <v>0</v>
      </c>
      <c r="E18" s="75" t="s">
        <v>18</v>
      </c>
      <c r="F18" s="126"/>
      <c r="G18" s="15" t="s">
        <v>39</v>
      </c>
      <c r="H18" s="26">
        <f>+H17*3000</f>
        <v>0</v>
      </c>
      <c r="I18" s="16" t="s">
        <v>37</v>
      </c>
    </row>
    <row r="19" spans="1:9" ht="23.1" customHeight="1" thickBot="1" x14ac:dyDescent="0.2">
      <c r="A19" s="121"/>
      <c r="B19" s="79">
        <v>12</v>
      </c>
      <c r="C19" s="80" t="s">
        <v>94</v>
      </c>
      <c r="D19" s="81">
        <f>+男子複!G2</f>
        <v>0</v>
      </c>
      <c r="E19" s="82" t="s">
        <v>18</v>
      </c>
      <c r="F19" s="126"/>
      <c r="G19" s="76"/>
      <c r="H19" s="77"/>
      <c r="I19" s="78"/>
    </row>
    <row r="20" spans="1:9" ht="23.1" customHeight="1" thickTop="1" thickBot="1" x14ac:dyDescent="0.2">
      <c r="A20" s="119" t="s">
        <v>23</v>
      </c>
      <c r="B20" s="4">
        <v>13</v>
      </c>
      <c r="C20" s="54" t="s">
        <v>24</v>
      </c>
      <c r="D20" s="36">
        <f>+女子複!B2+女子複!B3</f>
        <v>0</v>
      </c>
      <c r="E20" s="5" t="s">
        <v>18</v>
      </c>
      <c r="F20" s="126"/>
      <c r="G20" s="146"/>
      <c r="H20" s="147"/>
      <c r="I20" s="148"/>
    </row>
    <row r="21" spans="1:9" ht="23.1" customHeight="1" thickBot="1" x14ac:dyDescent="0.2">
      <c r="A21" s="120"/>
      <c r="B21" s="4">
        <v>14</v>
      </c>
      <c r="C21" s="54" t="s">
        <v>25</v>
      </c>
      <c r="D21" s="36">
        <f>+女子複!C2+女子複!C3</f>
        <v>0</v>
      </c>
      <c r="E21" s="5" t="s">
        <v>18</v>
      </c>
      <c r="F21" s="126"/>
      <c r="G21" s="149"/>
      <c r="H21" s="150"/>
      <c r="I21" s="151"/>
    </row>
    <row r="22" spans="1:9" ht="23.1" customHeight="1" thickBot="1" x14ac:dyDescent="0.2">
      <c r="A22" s="120"/>
      <c r="B22" s="4">
        <v>15</v>
      </c>
      <c r="C22" s="54" t="s">
        <v>26</v>
      </c>
      <c r="D22" s="36">
        <f>+女子複!D3</f>
        <v>0</v>
      </c>
      <c r="E22" s="5" t="s">
        <v>18</v>
      </c>
      <c r="F22" s="126"/>
      <c r="G22" s="155" t="s">
        <v>80</v>
      </c>
      <c r="H22" s="156"/>
      <c r="I22" s="157"/>
    </row>
    <row r="23" spans="1:9" ht="23.1" customHeight="1" thickBot="1" x14ac:dyDescent="0.2">
      <c r="A23" s="120"/>
      <c r="B23" s="4">
        <v>16</v>
      </c>
      <c r="C23" s="54" t="s">
        <v>132</v>
      </c>
      <c r="D23" s="36">
        <f>+女子複!E2</f>
        <v>0</v>
      </c>
      <c r="E23" s="5" t="s">
        <v>18</v>
      </c>
      <c r="F23" s="126"/>
      <c r="G23" s="13" t="s">
        <v>35</v>
      </c>
      <c r="H23" s="23">
        <f>男子複!B3+男子複!C3+男子複!D3+女子複!B3+女子複!C3+女子複!D3+混合複!B3</f>
        <v>0</v>
      </c>
      <c r="I23" s="17" t="s">
        <v>41</v>
      </c>
    </row>
    <row r="24" spans="1:9" ht="23.1" customHeight="1" thickBot="1" x14ac:dyDescent="0.2">
      <c r="A24" s="121"/>
      <c r="B24" s="6">
        <v>17</v>
      </c>
      <c r="C24" s="53" t="s">
        <v>133</v>
      </c>
      <c r="D24" s="35">
        <f>+女子複!F2</f>
        <v>0</v>
      </c>
      <c r="E24" s="7" t="s">
        <v>18</v>
      </c>
      <c r="F24" s="126"/>
      <c r="G24" s="20" t="s">
        <v>39</v>
      </c>
      <c r="H24" s="26">
        <f>+H23*2000</f>
        <v>0</v>
      </c>
      <c r="I24" s="21" t="s">
        <v>37</v>
      </c>
    </row>
    <row r="25" spans="1:9" ht="23.1" customHeight="1" thickTop="1" thickBot="1" x14ac:dyDescent="0.2">
      <c r="A25" s="119" t="s">
        <v>27</v>
      </c>
      <c r="B25" s="4">
        <v>18</v>
      </c>
      <c r="C25" s="54" t="s">
        <v>28</v>
      </c>
      <c r="D25" s="36">
        <f>混合複!B2+混合複!B3</f>
        <v>0</v>
      </c>
      <c r="E25" s="5" t="s">
        <v>18</v>
      </c>
      <c r="F25" s="126"/>
      <c r="G25" s="136"/>
      <c r="H25" s="137"/>
      <c r="I25" s="138"/>
    </row>
    <row r="26" spans="1:9" ht="23.1" customHeight="1" thickBot="1" x14ac:dyDescent="0.2">
      <c r="A26" s="120"/>
      <c r="B26" s="4">
        <v>19</v>
      </c>
      <c r="C26" s="54" t="s">
        <v>29</v>
      </c>
      <c r="D26" s="36">
        <f>混合複!C2</f>
        <v>0</v>
      </c>
      <c r="E26" s="5" t="s">
        <v>18</v>
      </c>
      <c r="F26" s="117" t="s">
        <v>18</v>
      </c>
      <c r="G26" s="139"/>
      <c r="H26" s="140"/>
      <c r="I26" s="141"/>
    </row>
    <row r="27" spans="1:9" ht="23.1" customHeight="1" thickBot="1" x14ac:dyDescent="0.2">
      <c r="A27" s="121"/>
      <c r="B27" s="6">
        <v>20</v>
      </c>
      <c r="C27" s="53" t="s">
        <v>30</v>
      </c>
      <c r="D27" s="35">
        <f>混合複!D2</f>
        <v>0</v>
      </c>
      <c r="E27" s="7" t="s">
        <v>18</v>
      </c>
      <c r="F27" s="118"/>
      <c r="G27" s="142"/>
      <c r="H27" s="143"/>
      <c r="I27" s="144"/>
    </row>
    <row r="28" spans="1:9" ht="24" customHeight="1" thickTop="1" thickBot="1" x14ac:dyDescent="0.2">
      <c r="A28" s="154" t="s">
        <v>78</v>
      </c>
      <c r="B28" s="152"/>
      <c r="C28" s="70">
        <f>F8+F14*2-男子単!H5-男子単!I5-女子単!H5-女子単!I5-男子複!I5-女子複!I5+男子単!J5+女子単!J5</f>
        <v>0</v>
      </c>
      <c r="D28" s="57" t="s">
        <v>81</v>
      </c>
      <c r="E28" s="152" t="s">
        <v>77</v>
      </c>
      <c r="F28" s="153"/>
      <c r="G28" s="122">
        <f>+H10+H13+H18+H24</f>
        <v>0</v>
      </c>
      <c r="H28" s="123"/>
      <c r="I28" s="124"/>
    </row>
    <row r="29" spans="1:9" ht="18.75" customHeight="1" thickTop="1" x14ac:dyDescent="0.15">
      <c r="A29" s="145" t="s">
        <v>31</v>
      </c>
      <c r="B29" s="145"/>
      <c r="C29" s="145"/>
      <c r="D29" s="145"/>
      <c r="E29" s="145"/>
      <c r="F29" s="145"/>
      <c r="G29" s="145"/>
      <c r="H29" s="145"/>
      <c r="I29" s="145"/>
    </row>
    <row r="30" spans="1:9" x14ac:dyDescent="0.15">
      <c r="A30" s="116" t="s">
        <v>79</v>
      </c>
      <c r="B30" s="116"/>
      <c r="C30" s="116"/>
      <c r="D30" s="116"/>
      <c r="E30" s="116"/>
      <c r="F30" s="116"/>
      <c r="G30" s="116"/>
      <c r="H30" s="116"/>
      <c r="I30" s="116"/>
    </row>
    <row r="35" spans="3:3" x14ac:dyDescent="0.15">
      <c r="C35" s="50"/>
    </row>
  </sheetData>
  <sheetProtection sheet="1" objects="1" scenarios="1"/>
  <mergeCells count="38">
    <mergeCell ref="O6:Q6"/>
    <mergeCell ref="R6:W6"/>
    <mergeCell ref="A6:B6"/>
    <mergeCell ref="D6:E6"/>
    <mergeCell ref="F6:I6"/>
    <mergeCell ref="A1:I1"/>
    <mergeCell ref="A5:I5"/>
    <mergeCell ref="G7:I7"/>
    <mergeCell ref="E2:F2"/>
    <mergeCell ref="E3:F3"/>
    <mergeCell ref="E4:F4"/>
    <mergeCell ref="B2:D2"/>
    <mergeCell ref="B3:D4"/>
    <mergeCell ref="G2:I2"/>
    <mergeCell ref="G3:I3"/>
    <mergeCell ref="G4:I4"/>
    <mergeCell ref="D7:E7"/>
    <mergeCell ref="G8:I8"/>
    <mergeCell ref="G11:I11"/>
    <mergeCell ref="A8:A10"/>
    <mergeCell ref="A14:A19"/>
    <mergeCell ref="F8:F11"/>
    <mergeCell ref="A11:A13"/>
    <mergeCell ref="A30:I30"/>
    <mergeCell ref="F12:F13"/>
    <mergeCell ref="F26:F27"/>
    <mergeCell ref="A20:A24"/>
    <mergeCell ref="A25:A27"/>
    <mergeCell ref="G28:I28"/>
    <mergeCell ref="F14:F25"/>
    <mergeCell ref="G16:I16"/>
    <mergeCell ref="G14:I15"/>
    <mergeCell ref="G25:I27"/>
    <mergeCell ref="A29:I29"/>
    <mergeCell ref="G20:I21"/>
    <mergeCell ref="E28:F28"/>
    <mergeCell ref="A28:B28"/>
    <mergeCell ref="G22:I22"/>
  </mergeCells>
  <phoneticPr fontId="8"/>
  <hyperlinks>
    <hyperlink ref="F6:I6" r:id="rId1" display="nagoyaentry@nagoyabadminton.net" xr:uid="{00000000-0004-0000-0000-000000000000}"/>
  </hyperlinks>
  <printOptions horizontalCentered="1"/>
  <pageMargins left="0.78740157480314965" right="0.78740157480314965" top="0.59055118110236227" bottom="0.59055118110236227" header="0.51181102362204722" footer="0.51181102362204722"/>
  <pageSetup paperSize="9" orientation="portrait" horizontalDpi="4294967293" verticalDpi="12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80"/>
  <sheetViews>
    <sheetView zoomScaleNormal="100" workbookViewId="0">
      <selection activeCell="E1" sqref="E1:G3"/>
    </sheetView>
  </sheetViews>
  <sheetFormatPr defaultRowHeight="20.100000000000001" customHeight="1" x14ac:dyDescent="0.15"/>
  <cols>
    <col min="1" max="1" width="14.125" style="61" customWidth="1"/>
    <col min="2" max="2" width="6.125" style="62" customWidth="1"/>
    <col min="3" max="3" width="16.625" style="63" customWidth="1"/>
    <col min="4" max="4" width="15.125" style="64" customWidth="1"/>
    <col min="5" max="5" width="10.625" style="64" customWidth="1"/>
    <col min="6" max="6" width="9.125" style="61" customWidth="1"/>
    <col min="7" max="7" width="12.625" style="63" customWidth="1"/>
    <col min="8" max="10" width="4.625" style="65" customWidth="1"/>
    <col min="11" max="11" width="9" style="22"/>
    <col min="12" max="15" width="9" style="84"/>
    <col min="16" max="16384" width="9" style="22"/>
  </cols>
  <sheetData>
    <row r="1" spans="1:15" ht="15.95" customHeight="1" x14ac:dyDescent="0.15">
      <c r="A1" s="27"/>
      <c r="B1" s="28" t="s">
        <v>57</v>
      </c>
      <c r="C1" s="41" t="s">
        <v>58</v>
      </c>
      <c r="D1" s="41" t="s">
        <v>51</v>
      </c>
      <c r="E1" s="195"/>
      <c r="F1" s="196"/>
      <c r="G1" s="197"/>
    </row>
    <row r="2" spans="1:15" ht="15.95" customHeight="1" x14ac:dyDescent="0.15">
      <c r="A2" s="27" t="s">
        <v>55</v>
      </c>
      <c r="B2" s="29">
        <f>COUNTIF(A:A,"Ａ")</f>
        <v>0</v>
      </c>
      <c r="C2" s="42">
        <f>COUNTIF(A:A,"Ｂ")</f>
        <v>0</v>
      </c>
      <c r="D2" s="44"/>
      <c r="E2" s="198"/>
      <c r="F2" s="199"/>
      <c r="G2" s="200"/>
    </row>
    <row r="3" spans="1:15" ht="15.95" customHeight="1" x14ac:dyDescent="0.15">
      <c r="A3" s="27" t="s">
        <v>56</v>
      </c>
      <c r="B3" s="29">
        <f>COUNTIF(A:A,"Ａ（高校以下）")</f>
        <v>0</v>
      </c>
      <c r="C3" s="42">
        <f>COUNTIF(A:A,"Ｂ（高校以下）")</f>
        <v>0</v>
      </c>
      <c r="D3" s="42">
        <f>COUNTIF(A:A,"Ｃ（高校以下）")</f>
        <v>0</v>
      </c>
      <c r="E3" s="201"/>
      <c r="F3" s="202"/>
      <c r="G3" s="203"/>
    </row>
    <row r="4" spans="1:15" ht="69.95" customHeight="1" x14ac:dyDescent="0.15">
      <c r="A4" s="193" t="s">
        <v>54</v>
      </c>
      <c r="B4" s="194"/>
      <c r="C4" s="194"/>
      <c r="D4" s="194"/>
      <c r="E4" s="194"/>
      <c r="F4" s="194"/>
      <c r="G4" s="194"/>
      <c r="H4" s="66" t="s">
        <v>89</v>
      </c>
      <c r="I4" s="66" t="s">
        <v>88</v>
      </c>
      <c r="J4" s="66" t="s">
        <v>90</v>
      </c>
    </row>
    <row r="5" spans="1:15" ht="29.25" customHeight="1" x14ac:dyDescent="0.15">
      <c r="A5" s="204" t="str">
        <f>IF(申込用紙!B2="", "", 申込用紙!B2)</f>
        <v/>
      </c>
      <c r="B5" s="204"/>
      <c r="C5" s="204"/>
      <c r="D5" s="204"/>
      <c r="E5" s="205" t="str">
        <f>IF(申込用紙!G2="","",申込用紙!G2)</f>
        <v/>
      </c>
      <c r="F5" s="205"/>
      <c r="G5" s="205"/>
      <c r="H5" s="65">
        <f>COUNTIF(H8:H80,"★")</f>
        <v>0</v>
      </c>
      <c r="I5" s="65">
        <f>COUNTIF(I8:I80,"★")</f>
        <v>0</v>
      </c>
      <c r="J5" s="65">
        <f>COUNTIF(J8:J80,"◎")</f>
        <v>0</v>
      </c>
    </row>
    <row r="6" spans="1:15" ht="39" customHeight="1" x14ac:dyDescent="0.15">
      <c r="A6" s="191" t="s">
        <v>127</v>
      </c>
      <c r="B6" s="192"/>
      <c r="C6" s="192"/>
      <c r="D6" s="192"/>
      <c r="E6" s="192"/>
      <c r="F6" s="192"/>
      <c r="G6" s="45" t="s">
        <v>44</v>
      </c>
    </row>
    <row r="7" spans="1:15" ht="25.5" customHeight="1" x14ac:dyDescent="0.15">
      <c r="A7" s="31" t="s">
        <v>45</v>
      </c>
      <c r="B7" s="31" t="s">
        <v>52</v>
      </c>
      <c r="C7" s="43" t="s">
        <v>46</v>
      </c>
      <c r="D7" s="43" t="s">
        <v>68</v>
      </c>
      <c r="E7" s="43" t="s">
        <v>66</v>
      </c>
      <c r="F7" s="32" t="s">
        <v>50</v>
      </c>
      <c r="G7" s="43" t="s">
        <v>47</v>
      </c>
    </row>
    <row r="8" spans="1:15" ht="20.100000000000001" customHeight="1" x14ac:dyDescent="0.15">
      <c r="A8" s="91"/>
      <c r="B8" s="92"/>
      <c r="C8" s="90"/>
      <c r="D8" s="93"/>
      <c r="E8" s="93"/>
      <c r="F8" s="91"/>
      <c r="G8" s="90"/>
      <c r="H8" s="65" t="str">
        <f>IF(C8="","",IF(ISERROR(VLOOKUP(C8,男子複!C:G,1,FALSE)),"","★"))</f>
        <v/>
      </c>
      <c r="I8" s="65" t="str">
        <f>IF(C8="","",IF(ISERROR(VLOOKUP(C8,混合複!C:G,1,FALSE)),"","★"))</f>
        <v/>
      </c>
      <c r="J8" s="65" t="str">
        <f>IF(H8="","",IF(I8="★","◎",""))</f>
        <v/>
      </c>
      <c r="L8" s="85" t="str">
        <f ca="1">IF(INDIRECT("A8")="","",INDIRECT("A8"))</f>
        <v/>
      </c>
      <c r="M8" s="85" t="str">
        <f ca="1">IF(INDIRECT("C8")="","",INDIRECT("C8"))</f>
        <v/>
      </c>
      <c r="N8" s="85" t="str">
        <f ca="1">IF(INDIRECT("D8")="","",INDIRECT("D8"))</f>
        <v/>
      </c>
      <c r="O8" s="85" t="str">
        <f ca="1">IF(INDIRECT("E8")="","",INDIRECT("E8"))</f>
        <v/>
      </c>
    </row>
    <row r="9" spans="1:15" ht="20.100000000000001" customHeight="1" x14ac:dyDescent="0.15">
      <c r="A9" s="91"/>
      <c r="B9" s="92"/>
      <c r="C9" s="90"/>
      <c r="D9" s="93"/>
      <c r="E9" s="93"/>
      <c r="F9" s="91"/>
      <c r="G9" s="90"/>
      <c r="H9" s="65" t="str">
        <f>IF(C9="","",IF(ISERROR(VLOOKUP(C9,男子複!C:G,1,FALSE)),"","★"))</f>
        <v/>
      </c>
      <c r="I9" s="65" t="str">
        <f>IF(C9="","",IF(ISERROR(VLOOKUP(C9,混合複!C:G,1,FALSE)),"","★"))</f>
        <v/>
      </c>
      <c r="J9" s="65" t="str">
        <f t="shared" ref="J9:J72" si="0">IF(H9="","",IF(I9="★","◎",""))</f>
        <v/>
      </c>
      <c r="L9" s="85" t="str">
        <f ca="1">IF(INDIRECT("A9")="","",INDIRECT("A9"))</f>
        <v/>
      </c>
      <c r="M9" s="85" t="str">
        <f ca="1">IF(INDIRECT("C9")="","",INDIRECT("C9"))</f>
        <v/>
      </c>
      <c r="N9" s="85" t="str">
        <f ca="1">IF(INDIRECT("D9")="","",INDIRECT("D9"))</f>
        <v/>
      </c>
      <c r="O9" s="85" t="str">
        <f ca="1">IF(INDIRECT("E9")="","",INDIRECT("E9"))</f>
        <v/>
      </c>
    </row>
    <row r="10" spans="1:15" ht="20.100000000000001" customHeight="1" x14ac:dyDescent="0.15">
      <c r="A10" s="91"/>
      <c r="B10" s="92"/>
      <c r="C10" s="90"/>
      <c r="D10" s="93"/>
      <c r="E10" s="93"/>
      <c r="F10" s="91"/>
      <c r="G10" s="90"/>
      <c r="H10" s="65" t="str">
        <f>IF(C10="","",IF(ISERROR(VLOOKUP(C10,男子複!C:G,1,FALSE)),"","★"))</f>
        <v/>
      </c>
      <c r="I10" s="65" t="str">
        <f>IF(C10="","",IF(ISERROR(VLOOKUP(C10,混合複!C:G,1,FALSE)),"","★"))</f>
        <v/>
      </c>
      <c r="J10" s="65" t="str">
        <f t="shared" si="0"/>
        <v/>
      </c>
      <c r="L10" s="85" t="str">
        <f ca="1">IF(INDIRECT("A10")="","",INDIRECT("A10"))</f>
        <v/>
      </c>
      <c r="M10" s="85" t="str">
        <f ca="1">IF(INDIRECT("C10")="","",INDIRECT("C10"))</f>
        <v/>
      </c>
      <c r="N10" s="85" t="str">
        <f ca="1">IF(INDIRECT("D10")="","",INDIRECT("D10"))</f>
        <v/>
      </c>
      <c r="O10" s="85" t="str">
        <f ca="1">IF(INDIRECT("E10")="","",INDIRECT("E10"))</f>
        <v/>
      </c>
    </row>
    <row r="11" spans="1:15" ht="20.100000000000001" customHeight="1" x14ac:dyDescent="0.15">
      <c r="A11" s="91"/>
      <c r="B11" s="92"/>
      <c r="C11" s="90"/>
      <c r="D11" s="93"/>
      <c r="E11" s="93"/>
      <c r="F11" s="91"/>
      <c r="G11" s="90"/>
      <c r="H11" s="65" t="str">
        <f>IF(C11="","",IF(ISERROR(VLOOKUP(C11,男子複!C:G,1,FALSE)),"","★"))</f>
        <v/>
      </c>
      <c r="I11" s="65" t="str">
        <f>IF(C11="","",IF(ISERROR(VLOOKUP(C11,混合複!C:G,1,FALSE)),"","★"))</f>
        <v/>
      </c>
      <c r="J11" s="65" t="str">
        <f t="shared" si="0"/>
        <v/>
      </c>
      <c r="L11" s="85" t="str">
        <f ca="1">IF(INDIRECT("A11")="","",INDIRECT("A11"))</f>
        <v/>
      </c>
      <c r="M11" s="85" t="str">
        <f ca="1">IF(INDIRECT("C11")="","",INDIRECT("C11"))</f>
        <v/>
      </c>
      <c r="N11" s="85" t="str">
        <f ca="1">IF(INDIRECT("D11")="","",INDIRECT("D11"))</f>
        <v/>
      </c>
      <c r="O11" s="85" t="str">
        <f ca="1">IF(INDIRECT("E11")="","",INDIRECT("E11"))</f>
        <v/>
      </c>
    </row>
    <row r="12" spans="1:15" ht="20.100000000000001" customHeight="1" x14ac:dyDescent="0.15">
      <c r="A12" s="91"/>
      <c r="B12" s="92"/>
      <c r="C12" s="90"/>
      <c r="D12" s="93"/>
      <c r="E12" s="93"/>
      <c r="F12" s="91"/>
      <c r="G12" s="90"/>
      <c r="H12" s="65" t="str">
        <f>IF(C12="","",IF(ISERROR(VLOOKUP(C12,男子複!C:G,1,FALSE)),"","★"))</f>
        <v/>
      </c>
      <c r="I12" s="65" t="str">
        <f>IF(C12="","",IF(ISERROR(VLOOKUP(C12,混合複!C:G,1,FALSE)),"","★"))</f>
        <v/>
      </c>
      <c r="J12" s="65" t="str">
        <f t="shared" si="0"/>
        <v/>
      </c>
      <c r="L12" s="85" t="str">
        <f ca="1">IF(INDIRECT("A12")="","",INDIRECT("A12"))</f>
        <v/>
      </c>
      <c r="M12" s="85" t="str">
        <f ca="1">IF(INDIRECT("C12")="","",INDIRECT("C12"))</f>
        <v/>
      </c>
      <c r="N12" s="85" t="str">
        <f ca="1">IF(INDIRECT("D12")="","",INDIRECT("D12"))</f>
        <v/>
      </c>
      <c r="O12" s="85" t="str">
        <f ca="1">IF(INDIRECT("E12")="","",INDIRECT("E12"))</f>
        <v/>
      </c>
    </row>
    <row r="13" spans="1:15" ht="20.100000000000001" customHeight="1" x14ac:dyDescent="0.15">
      <c r="A13" s="91"/>
      <c r="B13" s="92"/>
      <c r="C13" s="90"/>
      <c r="D13" s="93"/>
      <c r="E13" s="93"/>
      <c r="F13" s="91"/>
      <c r="G13" s="90"/>
      <c r="H13" s="65" t="str">
        <f>IF(C13="","",IF(ISERROR(VLOOKUP(C13,男子複!C:G,1,FALSE)),"","★"))</f>
        <v/>
      </c>
      <c r="I13" s="65" t="str">
        <f>IF(C13="","",IF(ISERROR(VLOOKUP(C13,混合複!C:G,1,FALSE)),"","★"))</f>
        <v/>
      </c>
      <c r="J13" s="65" t="str">
        <f t="shared" si="0"/>
        <v/>
      </c>
      <c r="L13" s="85" t="str">
        <f ca="1">IF(INDIRECT("A13")="","",INDIRECT("A13"))</f>
        <v/>
      </c>
      <c r="M13" s="85" t="str">
        <f ca="1">IF(INDIRECT("C13")="","",INDIRECT("C13"))</f>
        <v/>
      </c>
      <c r="N13" s="85" t="str">
        <f ca="1">IF(INDIRECT("D13")="","",INDIRECT("D13"))</f>
        <v/>
      </c>
      <c r="O13" s="85" t="str">
        <f ca="1">IF(INDIRECT("E13")="","",INDIRECT("E13"))</f>
        <v/>
      </c>
    </row>
    <row r="14" spans="1:15" ht="20.100000000000001" customHeight="1" x14ac:dyDescent="0.15">
      <c r="A14" s="91"/>
      <c r="B14" s="92"/>
      <c r="C14" s="90"/>
      <c r="D14" s="93"/>
      <c r="E14" s="93"/>
      <c r="F14" s="91"/>
      <c r="G14" s="90"/>
      <c r="H14" s="65" t="str">
        <f>IF(C14="","",IF(ISERROR(VLOOKUP(C14,男子複!C:G,1,FALSE)),"","★"))</f>
        <v/>
      </c>
      <c r="I14" s="65" t="str">
        <f>IF(C14="","",IF(ISERROR(VLOOKUP(C14,混合複!C:G,1,FALSE)),"","★"))</f>
        <v/>
      </c>
      <c r="J14" s="65" t="str">
        <f t="shared" si="0"/>
        <v/>
      </c>
      <c r="L14" s="85" t="str">
        <f ca="1">IF(INDIRECT("A14")="","",INDIRECT("A14"))</f>
        <v/>
      </c>
      <c r="M14" s="85" t="str">
        <f ca="1">IF(INDIRECT("C14")="","",INDIRECT("C14"))</f>
        <v/>
      </c>
      <c r="N14" s="85" t="str">
        <f ca="1">IF(INDIRECT("D14")="","",INDIRECT("D14"))</f>
        <v/>
      </c>
      <c r="O14" s="85" t="str">
        <f ca="1">IF(INDIRECT("E14")="","",INDIRECT("E14"))</f>
        <v/>
      </c>
    </row>
    <row r="15" spans="1:15" ht="20.100000000000001" customHeight="1" x14ac:dyDescent="0.15">
      <c r="A15" s="91"/>
      <c r="B15" s="92"/>
      <c r="C15" s="90"/>
      <c r="D15" s="93"/>
      <c r="E15" s="93"/>
      <c r="F15" s="91"/>
      <c r="G15" s="90"/>
      <c r="H15" s="65" t="str">
        <f>IF(C15="","",IF(ISERROR(VLOOKUP(C15,男子複!C:G,1,FALSE)),"","★"))</f>
        <v/>
      </c>
      <c r="I15" s="65" t="str">
        <f>IF(C15="","",IF(ISERROR(VLOOKUP(C15,混合複!C:G,1,FALSE)),"","★"))</f>
        <v/>
      </c>
      <c r="J15" s="65" t="str">
        <f t="shared" si="0"/>
        <v/>
      </c>
      <c r="L15" s="85" t="str">
        <f ca="1">IF(INDIRECT("A15")="","",INDIRECT("A15"))</f>
        <v/>
      </c>
      <c r="M15" s="85" t="str">
        <f ca="1">IF(INDIRECT("C15")="","",INDIRECT("C15"))</f>
        <v/>
      </c>
      <c r="N15" s="85" t="str">
        <f ca="1">IF(INDIRECT("D15")="","",INDIRECT("D15"))</f>
        <v/>
      </c>
      <c r="O15" s="85" t="str">
        <f ca="1">IF(INDIRECT("E15")="","",INDIRECT("E15"))</f>
        <v/>
      </c>
    </row>
    <row r="16" spans="1:15" ht="20.100000000000001" customHeight="1" x14ac:dyDescent="0.15">
      <c r="A16" s="91"/>
      <c r="B16" s="92"/>
      <c r="C16" s="90"/>
      <c r="D16" s="93"/>
      <c r="E16" s="93"/>
      <c r="F16" s="91"/>
      <c r="G16" s="90"/>
      <c r="H16" s="65" t="str">
        <f>IF(C16="","",IF(ISERROR(VLOOKUP(C16,男子複!C:G,1,FALSE)),"","★"))</f>
        <v/>
      </c>
      <c r="I16" s="65" t="str">
        <f>IF(C16="","",IF(ISERROR(VLOOKUP(C16,混合複!C:G,1,FALSE)),"","★"))</f>
        <v/>
      </c>
      <c r="J16" s="65" t="str">
        <f t="shared" si="0"/>
        <v/>
      </c>
      <c r="L16" s="85" t="str">
        <f ca="1">IF(INDIRECT("A16")="","",INDIRECT("A16"))</f>
        <v/>
      </c>
      <c r="M16" s="85" t="str">
        <f ca="1">IF(INDIRECT("C16")="","",INDIRECT("C16"))</f>
        <v/>
      </c>
      <c r="N16" s="85" t="str">
        <f ca="1">IF(INDIRECT("D16")="","",INDIRECT("D16"))</f>
        <v/>
      </c>
      <c r="O16" s="85" t="str">
        <f ca="1">IF(INDIRECT("E16")="","",INDIRECT("E16"))</f>
        <v/>
      </c>
    </row>
    <row r="17" spans="1:15" ht="20.100000000000001" customHeight="1" x14ac:dyDescent="0.15">
      <c r="A17" s="91"/>
      <c r="B17" s="92"/>
      <c r="C17" s="90"/>
      <c r="D17" s="93"/>
      <c r="E17" s="93"/>
      <c r="F17" s="91"/>
      <c r="G17" s="90"/>
      <c r="H17" s="65" t="str">
        <f>IF(C17="","",IF(ISERROR(VLOOKUP(C17,男子複!C:G,1,FALSE)),"","★"))</f>
        <v/>
      </c>
      <c r="I17" s="65" t="str">
        <f>IF(C17="","",IF(ISERROR(VLOOKUP(C17,混合複!C:G,1,FALSE)),"","★"))</f>
        <v/>
      </c>
      <c r="J17" s="65" t="str">
        <f t="shared" si="0"/>
        <v/>
      </c>
      <c r="L17" s="85" t="str">
        <f ca="1">IF(INDIRECT("A17")="","",INDIRECT("A17"))</f>
        <v/>
      </c>
      <c r="M17" s="85" t="str">
        <f ca="1">IF(INDIRECT("C17")="","",INDIRECT("C17"))</f>
        <v/>
      </c>
      <c r="N17" s="85" t="str">
        <f ca="1">IF(INDIRECT("D17")="","",INDIRECT("D17"))</f>
        <v/>
      </c>
      <c r="O17" s="85" t="str">
        <f ca="1">IF(INDIRECT("E17")="","",INDIRECT("E17"))</f>
        <v/>
      </c>
    </row>
    <row r="18" spans="1:15" ht="20.100000000000001" customHeight="1" x14ac:dyDescent="0.15">
      <c r="A18" s="91"/>
      <c r="B18" s="92"/>
      <c r="C18" s="90"/>
      <c r="D18" s="93"/>
      <c r="E18" s="93"/>
      <c r="F18" s="91"/>
      <c r="G18" s="90"/>
      <c r="H18" s="65" t="str">
        <f>IF(C18="","",IF(ISERROR(VLOOKUP(C18,男子複!C:G,1,FALSE)),"","★"))</f>
        <v/>
      </c>
      <c r="I18" s="65" t="str">
        <f>IF(C18="","",IF(ISERROR(VLOOKUP(C18,混合複!C:G,1,FALSE)),"","★"))</f>
        <v/>
      </c>
      <c r="J18" s="65" t="str">
        <f t="shared" si="0"/>
        <v/>
      </c>
      <c r="L18" s="85" t="str">
        <f ca="1">IF(INDIRECT("A18")="","",INDIRECT("A18"))</f>
        <v/>
      </c>
      <c r="M18" s="85" t="str">
        <f ca="1">IF(INDIRECT("C18")="","",INDIRECT("C18"))</f>
        <v/>
      </c>
      <c r="N18" s="85" t="str">
        <f ca="1">IF(INDIRECT("D18")="","",INDIRECT("D18"))</f>
        <v/>
      </c>
      <c r="O18" s="85" t="str">
        <f ca="1">IF(INDIRECT("E18")="","",INDIRECT("E18"))</f>
        <v/>
      </c>
    </row>
    <row r="19" spans="1:15" ht="20.100000000000001" customHeight="1" x14ac:dyDescent="0.15">
      <c r="A19" s="91"/>
      <c r="B19" s="92"/>
      <c r="C19" s="90"/>
      <c r="D19" s="93"/>
      <c r="E19" s="93"/>
      <c r="F19" s="91"/>
      <c r="G19" s="90"/>
      <c r="H19" s="65" t="str">
        <f>IF(C19="","",IF(ISERROR(VLOOKUP(C19,男子複!C:G,1,FALSE)),"","★"))</f>
        <v/>
      </c>
      <c r="I19" s="65" t="str">
        <f>IF(C19="","",IF(ISERROR(VLOOKUP(C19,混合複!C:G,1,FALSE)),"","★"))</f>
        <v/>
      </c>
      <c r="J19" s="65" t="str">
        <f t="shared" si="0"/>
        <v/>
      </c>
      <c r="L19" s="85" t="str">
        <f ca="1">IF(INDIRECT("A19")="","",INDIRECT("A19"))</f>
        <v/>
      </c>
      <c r="M19" s="85" t="str">
        <f ca="1">IF(INDIRECT("C19")="","",INDIRECT("C19"))</f>
        <v/>
      </c>
      <c r="N19" s="85" t="str">
        <f ca="1">IF(INDIRECT("D19")="","",INDIRECT("D19"))</f>
        <v/>
      </c>
      <c r="O19" s="85" t="str">
        <f ca="1">IF(INDIRECT("E19")="","",INDIRECT("E19"))</f>
        <v/>
      </c>
    </row>
    <row r="20" spans="1:15" ht="20.100000000000001" customHeight="1" x14ac:dyDescent="0.15">
      <c r="A20" s="91"/>
      <c r="B20" s="92"/>
      <c r="C20" s="90"/>
      <c r="D20" s="93"/>
      <c r="E20" s="93"/>
      <c r="F20" s="91"/>
      <c r="G20" s="90"/>
      <c r="H20" s="65" t="str">
        <f>IF(C20="","",IF(ISERROR(VLOOKUP(C20,男子複!C:G,1,FALSE)),"","★"))</f>
        <v/>
      </c>
      <c r="I20" s="65" t="str">
        <f>IF(C20="","",IF(ISERROR(VLOOKUP(C20,混合複!C:G,1,FALSE)),"","★"))</f>
        <v/>
      </c>
      <c r="J20" s="65" t="str">
        <f t="shared" si="0"/>
        <v/>
      </c>
      <c r="L20" s="85" t="str">
        <f ca="1">IF(INDIRECT("A20")="","",INDIRECT("A20"))</f>
        <v/>
      </c>
      <c r="M20" s="85" t="str">
        <f ca="1">IF(INDIRECT("C20")="","",INDIRECT("C20"))</f>
        <v/>
      </c>
      <c r="N20" s="85" t="str">
        <f ca="1">IF(INDIRECT("D20")="","",INDIRECT("D20"))</f>
        <v/>
      </c>
      <c r="O20" s="85" t="str">
        <f ca="1">IF(INDIRECT("E20")="","",INDIRECT("E20"))</f>
        <v/>
      </c>
    </row>
    <row r="21" spans="1:15" ht="20.100000000000001" customHeight="1" x14ac:dyDescent="0.15">
      <c r="A21" s="91"/>
      <c r="B21" s="92"/>
      <c r="C21" s="90"/>
      <c r="D21" s="93"/>
      <c r="E21" s="93"/>
      <c r="F21" s="91"/>
      <c r="G21" s="90"/>
      <c r="H21" s="65" t="str">
        <f>IF(C21="","",IF(ISERROR(VLOOKUP(C21,男子複!C:G,1,FALSE)),"","★"))</f>
        <v/>
      </c>
      <c r="I21" s="65" t="str">
        <f>IF(C21="","",IF(ISERROR(VLOOKUP(C21,混合複!C:G,1,FALSE)),"","★"))</f>
        <v/>
      </c>
      <c r="J21" s="65" t="str">
        <f t="shared" si="0"/>
        <v/>
      </c>
      <c r="L21" s="85" t="str">
        <f ca="1">IF(INDIRECT("A21")="","",INDIRECT("A21"))</f>
        <v/>
      </c>
      <c r="M21" s="85" t="str">
        <f ca="1">IF(INDIRECT("C21")="","",INDIRECT("C21"))</f>
        <v/>
      </c>
      <c r="N21" s="85" t="str">
        <f ca="1">IF(INDIRECT("D21")="","",INDIRECT("D21"))</f>
        <v/>
      </c>
      <c r="O21" s="85" t="str">
        <f ca="1">IF(INDIRECT("E21")="","",INDIRECT("E21"))</f>
        <v/>
      </c>
    </row>
    <row r="22" spans="1:15" ht="20.100000000000001" customHeight="1" x14ac:dyDescent="0.15">
      <c r="A22" s="91"/>
      <c r="B22" s="92"/>
      <c r="C22" s="90"/>
      <c r="D22" s="93"/>
      <c r="E22" s="93"/>
      <c r="F22" s="91"/>
      <c r="G22" s="90"/>
      <c r="H22" s="65" t="str">
        <f>IF(C22="","",IF(ISERROR(VLOOKUP(C22,男子複!C:G,1,FALSE)),"","★"))</f>
        <v/>
      </c>
      <c r="I22" s="65" t="str">
        <f>IF(C22="","",IF(ISERROR(VLOOKUP(C22,混合複!C:G,1,FALSE)),"","★"))</f>
        <v/>
      </c>
      <c r="J22" s="65" t="str">
        <f t="shared" si="0"/>
        <v/>
      </c>
      <c r="L22" s="85" t="str">
        <f ca="1">IF(INDIRECT("A22")="","",INDIRECT("A22"))</f>
        <v/>
      </c>
      <c r="M22" s="85" t="str">
        <f ca="1">IF(INDIRECT("C22")="","",INDIRECT("C22"))</f>
        <v/>
      </c>
      <c r="N22" s="85" t="str">
        <f ca="1">IF(INDIRECT("D22")="","",INDIRECT("D22"))</f>
        <v/>
      </c>
      <c r="O22" s="85" t="str">
        <f ca="1">IF(INDIRECT("E22")="","",INDIRECT("E22"))</f>
        <v/>
      </c>
    </row>
    <row r="23" spans="1:15" ht="20.100000000000001" customHeight="1" x14ac:dyDescent="0.15">
      <c r="A23" s="91"/>
      <c r="B23" s="92"/>
      <c r="C23" s="90"/>
      <c r="D23" s="93"/>
      <c r="E23" s="93"/>
      <c r="F23" s="91"/>
      <c r="G23" s="90"/>
      <c r="H23" s="65" t="str">
        <f>IF(C23="","",IF(ISERROR(VLOOKUP(C23,男子複!C:G,1,FALSE)),"","★"))</f>
        <v/>
      </c>
      <c r="I23" s="65" t="str">
        <f>IF(C23="","",IF(ISERROR(VLOOKUP(C23,混合複!C:G,1,FALSE)),"","★"))</f>
        <v/>
      </c>
      <c r="J23" s="65" t="str">
        <f t="shared" si="0"/>
        <v/>
      </c>
      <c r="L23" s="85" t="str">
        <f ca="1">IF(INDIRECT("A23")="","",INDIRECT("A23"))</f>
        <v/>
      </c>
      <c r="M23" s="85" t="str">
        <f ca="1">IF(INDIRECT("C23")="","",INDIRECT("C23"))</f>
        <v/>
      </c>
      <c r="N23" s="85" t="str">
        <f ca="1">IF(INDIRECT("D23")="","",INDIRECT("D23"))</f>
        <v/>
      </c>
      <c r="O23" s="85" t="str">
        <f ca="1">IF(INDIRECT("E23")="","",INDIRECT("E23"))</f>
        <v/>
      </c>
    </row>
    <row r="24" spans="1:15" ht="20.100000000000001" customHeight="1" x14ac:dyDescent="0.15">
      <c r="A24" s="91"/>
      <c r="B24" s="92"/>
      <c r="C24" s="90"/>
      <c r="D24" s="93"/>
      <c r="E24" s="93"/>
      <c r="F24" s="91"/>
      <c r="G24" s="90"/>
      <c r="H24" s="65" t="str">
        <f>IF(C24="","",IF(ISERROR(VLOOKUP(C24,男子複!C:G,1,FALSE)),"","★"))</f>
        <v/>
      </c>
      <c r="I24" s="65" t="str">
        <f>IF(C24="","",IF(ISERROR(VLOOKUP(C24,混合複!C:G,1,FALSE)),"","★"))</f>
        <v/>
      </c>
      <c r="J24" s="65" t="str">
        <f t="shared" si="0"/>
        <v/>
      </c>
      <c r="L24" s="85" t="str">
        <f ca="1">IF(INDIRECT("A24")="","",INDIRECT("A24"))</f>
        <v/>
      </c>
      <c r="M24" s="85" t="str">
        <f ca="1">IF(INDIRECT("C24")="","",INDIRECT("C24"))</f>
        <v/>
      </c>
      <c r="N24" s="85" t="str">
        <f ca="1">IF(INDIRECT("D24")="","",INDIRECT("D24"))</f>
        <v/>
      </c>
      <c r="O24" s="85" t="str">
        <f ca="1">IF(INDIRECT("E24")="","",INDIRECT("E24"))</f>
        <v/>
      </c>
    </row>
    <row r="25" spans="1:15" ht="20.100000000000001" customHeight="1" x14ac:dyDescent="0.15">
      <c r="A25" s="91"/>
      <c r="B25" s="92"/>
      <c r="C25" s="90"/>
      <c r="D25" s="93"/>
      <c r="E25" s="93"/>
      <c r="F25" s="91"/>
      <c r="G25" s="90"/>
      <c r="H25" s="65" t="str">
        <f>IF(C25="","",IF(ISERROR(VLOOKUP(C25,男子複!C:G,1,FALSE)),"","★"))</f>
        <v/>
      </c>
      <c r="I25" s="65" t="str">
        <f>IF(C25="","",IF(ISERROR(VLOOKUP(C25,混合複!C:G,1,FALSE)),"","★"))</f>
        <v/>
      </c>
      <c r="J25" s="65" t="str">
        <f t="shared" si="0"/>
        <v/>
      </c>
      <c r="L25" s="85" t="str">
        <f ca="1">IF(INDIRECT("A25")="","",INDIRECT("A25"))</f>
        <v/>
      </c>
      <c r="M25" s="85" t="str">
        <f ca="1">IF(INDIRECT("C25")="","",INDIRECT("C25"))</f>
        <v/>
      </c>
      <c r="N25" s="85" t="str">
        <f ca="1">IF(INDIRECT("D25")="","",INDIRECT("D25"))</f>
        <v/>
      </c>
      <c r="O25" s="85" t="str">
        <f ca="1">IF(INDIRECT("E25")="","",INDIRECT("E25"))</f>
        <v/>
      </c>
    </row>
    <row r="26" spans="1:15" ht="20.100000000000001" customHeight="1" x14ac:dyDescent="0.15">
      <c r="A26" s="91"/>
      <c r="B26" s="92"/>
      <c r="C26" s="90"/>
      <c r="D26" s="93"/>
      <c r="E26" s="93"/>
      <c r="F26" s="91"/>
      <c r="G26" s="90"/>
      <c r="H26" s="65" t="str">
        <f>IF(C26="","",IF(ISERROR(VLOOKUP(C26,男子複!C:G,1,FALSE)),"","★"))</f>
        <v/>
      </c>
      <c r="I26" s="65" t="str">
        <f>IF(C26="","",IF(ISERROR(VLOOKUP(C26,混合複!C:G,1,FALSE)),"","★"))</f>
        <v/>
      </c>
      <c r="J26" s="65" t="str">
        <f t="shared" si="0"/>
        <v/>
      </c>
      <c r="L26" s="85" t="str">
        <f ca="1">IF(INDIRECT("A26")="","",INDIRECT("A26"))</f>
        <v/>
      </c>
      <c r="M26" s="85" t="str">
        <f ca="1">IF(INDIRECT("C26")="","",INDIRECT("C26"))</f>
        <v/>
      </c>
      <c r="N26" s="85" t="str">
        <f ca="1">IF(INDIRECT("D26")="","",INDIRECT("D26"))</f>
        <v/>
      </c>
      <c r="O26" s="85" t="str">
        <f ca="1">IF(INDIRECT("E26")="","",INDIRECT("E26"))</f>
        <v/>
      </c>
    </row>
    <row r="27" spans="1:15" ht="20.100000000000001" customHeight="1" x14ac:dyDescent="0.15">
      <c r="A27" s="91"/>
      <c r="B27" s="92"/>
      <c r="C27" s="90"/>
      <c r="D27" s="93"/>
      <c r="E27" s="93"/>
      <c r="F27" s="91"/>
      <c r="G27" s="90"/>
      <c r="H27" s="65" t="str">
        <f>IF(C27="","",IF(ISERROR(VLOOKUP(C27,男子複!C:G,1,FALSE)),"","★"))</f>
        <v/>
      </c>
      <c r="I27" s="65" t="str">
        <f>IF(C27="","",IF(ISERROR(VLOOKUP(C27,混合複!C:G,1,FALSE)),"","★"))</f>
        <v/>
      </c>
      <c r="J27" s="65" t="str">
        <f t="shared" si="0"/>
        <v/>
      </c>
      <c r="L27" s="85" t="str">
        <f ca="1">IF(INDIRECT("A27")="","",INDIRECT("A27"))</f>
        <v/>
      </c>
      <c r="M27" s="85" t="str">
        <f ca="1">IF(INDIRECT("C27")="","",INDIRECT("C27"))</f>
        <v/>
      </c>
      <c r="N27" s="85" t="str">
        <f ca="1">IF(INDIRECT("D27")="","",INDIRECT("D27"))</f>
        <v/>
      </c>
      <c r="O27" s="85" t="str">
        <f ca="1">IF(INDIRECT("E27")="","",INDIRECT("E27"))</f>
        <v/>
      </c>
    </row>
    <row r="28" spans="1:15" ht="20.100000000000001" customHeight="1" x14ac:dyDescent="0.15">
      <c r="A28" s="91"/>
      <c r="B28" s="92"/>
      <c r="C28" s="90"/>
      <c r="D28" s="93"/>
      <c r="E28" s="93"/>
      <c r="F28" s="91"/>
      <c r="G28" s="90"/>
      <c r="H28" s="65" t="str">
        <f>IF(C28="","",IF(ISERROR(VLOOKUP(C28,男子複!C:G,1,FALSE)),"","★"))</f>
        <v/>
      </c>
      <c r="I28" s="65" t="str">
        <f>IF(C28="","",IF(ISERROR(VLOOKUP(C28,混合複!C:G,1,FALSE)),"","★"))</f>
        <v/>
      </c>
      <c r="J28" s="65" t="str">
        <f t="shared" si="0"/>
        <v/>
      </c>
      <c r="L28" s="85" t="str">
        <f ca="1">IF(INDIRECT("A28")="","",INDIRECT("A28"))</f>
        <v/>
      </c>
      <c r="M28" s="85" t="str">
        <f ca="1">IF(INDIRECT("C28")="","",INDIRECT("C28"))</f>
        <v/>
      </c>
      <c r="N28" s="85" t="str">
        <f ca="1">IF(INDIRECT("D28")="","",INDIRECT("D28"))</f>
        <v/>
      </c>
      <c r="O28" s="85" t="str">
        <f ca="1">IF(INDIRECT("E28")="","",INDIRECT("E28"))</f>
        <v/>
      </c>
    </row>
    <row r="29" spans="1:15" ht="20.100000000000001" customHeight="1" x14ac:dyDescent="0.15">
      <c r="A29" s="91"/>
      <c r="B29" s="92"/>
      <c r="C29" s="90"/>
      <c r="D29" s="93"/>
      <c r="E29" s="93"/>
      <c r="F29" s="91"/>
      <c r="G29" s="90"/>
      <c r="H29" s="65" t="str">
        <f>IF(C29="","",IF(ISERROR(VLOOKUP(C29,男子複!C:G,1,FALSE)),"","★"))</f>
        <v/>
      </c>
      <c r="I29" s="65" t="str">
        <f>IF(C29="","",IF(ISERROR(VLOOKUP(C29,混合複!C:G,1,FALSE)),"","★"))</f>
        <v/>
      </c>
      <c r="J29" s="65" t="str">
        <f t="shared" si="0"/>
        <v/>
      </c>
      <c r="L29" s="85" t="str">
        <f ca="1">IF(INDIRECT("A29")="","",INDIRECT("A29"))</f>
        <v/>
      </c>
      <c r="M29" s="85" t="str">
        <f ca="1">IF(INDIRECT("C29")="","",INDIRECT("C29"))</f>
        <v/>
      </c>
      <c r="N29" s="85" t="str">
        <f ca="1">IF(INDIRECT("D29")="","",INDIRECT("D29"))</f>
        <v/>
      </c>
      <c r="O29" s="85" t="str">
        <f ca="1">IF(INDIRECT("E29")="","",INDIRECT("E29"))</f>
        <v/>
      </c>
    </row>
    <row r="30" spans="1:15" ht="20.100000000000001" customHeight="1" x14ac:dyDescent="0.15">
      <c r="A30" s="91"/>
      <c r="B30" s="92"/>
      <c r="C30" s="90"/>
      <c r="D30" s="93"/>
      <c r="E30" s="93"/>
      <c r="F30" s="91"/>
      <c r="G30" s="90"/>
      <c r="H30" s="65" t="str">
        <f>IF(C30="","",IF(ISERROR(VLOOKUP(C30,男子複!C:G,1,FALSE)),"","★"))</f>
        <v/>
      </c>
      <c r="I30" s="65" t="str">
        <f>IF(C30="","",IF(ISERROR(VLOOKUP(C30,混合複!C:G,1,FALSE)),"","★"))</f>
        <v/>
      </c>
      <c r="J30" s="65" t="str">
        <f t="shared" si="0"/>
        <v/>
      </c>
      <c r="L30" s="85" t="str">
        <f ca="1">IF(INDIRECT("A30")="","",INDIRECT("A30"))</f>
        <v/>
      </c>
      <c r="M30" s="85" t="str">
        <f ca="1">IF(INDIRECT("C30")="","",INDIRECT("C30"))</f>
        <v/>
      </c>
      <c r="N30" s="85" t="str">
        <f ca="1">IF(INDIRECT("D30")="","",INDIRECT("D30"))</f>
        <v/>
      </c>
      <c r="O30" s="85" t="str">
        <f ca="1">IF(INDIRECT("E30")="","",INDIRECT("E30"))</f>
        <v/>
      </c>
    </row>
    <row r="31" spans="1:15" ht="20.100000000000001" customHeight="1" x14ac:dyDescent="0.15">
      <c r="A31" s="91"/>
      <c r="B31" s="92"/>
      <c r="C31" s="90"/>
      <c r="D31" s="93"/>
      <c r="E31" s="93"/>
      <c r="F31" s="91"/>
      <c r="G31" s="90"/>
      <c r="H31" s="65" t="str">
        <f>IF(C31="","",IF(ISERROR(VLOOKUP(C31,男子複!C:G,1,FALSE)),"","★"))</f>
        <v/>
      </c>
      <c r="I31" s="65" t="str">
        <f>IF(C31="","",IF(ISERROR(VLOOKUP(C31,混合複!C:G,1,FALSE)),"","★"))</f>
        <v/>
      </c>
      <c r="J31" s="65" t="str">
        <f t="shared" si="0"/>
        <v/>
      </c>
      <c r="L31" s="85" t="str">
        <f ca="1">IF(INDIRECT("A31")="","",INDIRECT("A31"))</f>
        <v/>
      </c>
      <c r="M31" s="85" t="str">
        <f ca="1">IF(INDIRECT("C31")="","",INDIRECT("C31"))</f>
        <v/>
      </c>
      <c r="N31" s="85" t="str">
        <f ca="1">IF(INDIRECT("D31")="","",INDIRECT("D31"))</f>
        <v/>
      </c>
      <c r="O31" s="85" t="str">
        <f ca="1">IF(INDIRECT("E31")="","",INDIRECT("E31"))</f>
        <v/>
      </c>
    </row>
    <row r="32" spans="1:15" ht="20.100000000000001" customHeight="1" x14ac:dyDescent="0.15">
      <c r="A32" s="91"/>
      <c r="B32" s="92"/>
      <c r="C32" s="90"/>
      <c r="D32" s="93"/>
      <c r="E32" s="93"/>
      <c r="F32" s="91"/>
      <c r="G32" s="90"/>
      <c r="H32" s="65" t="str">
        <f>IF(C32="","",IF(ISERROR(VLOOKUP(C32,男子複!C:G,1,FALSE)),"","★"))</f>
        <v/>
      </c>
      <c r="I32" s="65" t="str">
        <f>IF(C32="","",IF(ISERROR(VLOOKUP(C32,混合複!C:G,1,FALSE)),"","★"))</f>
        <v/>
      </c>
      <c r="J32" s="65" t="str">
        <f t="shared" si="0"/>
        <v/>
      </c>
      <c r="L32" s="85" t="str">
        <f ca="1">IF(INDIRECT("A32")="","",INDIRECT("A32"))</f>
        <v/>
      </c>
      <c r="M32" s="85" t="str">
        <f ca="1">IF(INDIRECT("C32")="","",INDIRECT("C32"))</f>
        <v/>
      </c>
      <c r="N32" s="85" t="str">
        <f ca="1">IF(INDIRECT("D32")="","",INDIRECT("D32"))</f>
        <v/>
      </c>
      <c r="O32" s="85" t="str">
        <f ca="1">IF(INDIRECT("E32")="","",INDIRECT("E32"))</f>
        <v/>
      </c>
    </row>
    <row r="33" spans="1:15" ht="20.100000000000001" customHeight="1" x14ac:dyDescent="0.15">
      <c r="A33" s="91"/>
      <c r="B33" s="92"/>
      <c r="C33" s="90"/>
      <c r="D33" s="93"/>
      <c r="E33" s="93"/>
      <c r="F33" s="91"/>
      <c r="G33" s="90"/>
      <c r="H33" s="65" t="str">
        <f>IF(C33="","",IF(ISERROR(VLOOKUP(C33,男子複!C:G,1,FALSE)),"","★"))</f>
        <v/>
      </c>
      <c r="I33" s="65" t="str">
        <f>IF(C33="","",IF(ISERROR(VLOOKUP(C33,混合複!C:G,1,FALSE)),"","★"))</f>
        <v/>
      </c>
      <c r="J33" s="65" t="str">
        <f t="shared" si="0"/>
        <v/>
      </c>
      <c r="L33" s="85" t="str">
        <f ca="1">IF(INDIRECT("A33")="","",INDIRECT("A33"))</f>
        <v/>
      </c>
      <c r="M33" s="85" t="str">
        <f ca="1">IF(INDIRECT("C33")="","",INDIRECT("C33"))</f>
        <v/>
      </c>
      <c r="N33" s="85" t="str">
        <f ca="1">IF(INDIRECT("D33")="","",INDIRECT("D33"))</f>
        <v/>
      </c>
      <c r="O33" s="85" t="str">
        <f ca="1">IF(INDIRECT("E33")="","",INDIRECT("E33"))</f>
        <v/>
      </c>
    </row>
    <row r="34" spans="1:15" ht="20.100000000000001" customHeight="1" x14ac:dyDescent="0.15">
      <c r="A34" s="91"/>
      <c r="B34" s="92"/>
      <c r="C34" s="90"/>
      <c r="D34" s="93"/>
      <c r="E34" s="93"/>
      <c r="F34" s="91"/>
      <c r="G34" s="90"/>
      <c r="H34" s="65" t="str">
        <f>IF(C34="","",IF(ISERROR(VLOOKUP(C34,男子複!C:G,1,FALSE)),"","★"))</f>
        <v/>
      </c>
      <c r="I34" s="65" t="str">
        <f>IF(C34="","",IF(ISERROR(VLOOKUP(C34,混合複!C:G,1,FALSE)),"","★"))</f>
        <v/>
      </c>
      <c r="J34" s="65" t="str">
        <f t="shared" si="0"/>
        <v/>
      </c>
      <c r="L34" s="85" t="str">
        <f ca="1">IF(INDIRECT("A34")="","",INDIRECT("A34"))</f>
        <v/>
      </c>
      <c r="M34" s="85" t="str">
        <f ca="1">IF(INDIRECT("C34")="","",INDIRECT("C34"))</f>
        <v/>
      </c>
      <c r="N34" s="85" t="str">
        <f ca="1">IF(INDIRECT("D34")="","",INDIRECT("D34"))</f>
        <v/>
      </c>
      <c r="O34" s="85" t="str">
        <f ca="1">IF(INDIRECT("E34")="","",INDIRECT("E34"))</f>
        <v/>
      </c>
    </row>
    <row r="35" spans="1:15" ht="20.100000000000001" customHeight="1" x14ac:dyDescent="0.15">
      <c r="A35" s="91"/>
      <c r="B35" s="92"/>
      <c r="C35" s="90"/>
      <c r="D35" s="93"/>
      <c r="E35" s="93"/>
      <c r="F35" s="91"/>
      <c r="G35" s="90"/>
      <c r="H35" s="65" t="str">
        <f>IF(C35="","",IF(ISERROR(VLOOKUP(C35,男子複!C:G,1,FALSE)),"","★"))</f>
        <v/>
      </c>
      <c r="I35" s="65" t="str">
        <f>IF(C35="","",IF(ISERROR(VLOOKUP(C35,混合複!C:G,1,FALSE)),"","★"))</f>
        <v/>
      </c>
      <c r="J35" s="65" t="str">
        <f t="shared" si="0"/>
        <v/>
      </c>
      <c r="L35" s="85" t="str">
        <f ca="1">IF(INDIRECT("A35")="","",INDIRECT("A35"))</f>
        <v/>
      </c>
      <c r="M35" s="85" t="str">
        <f ca="1">IF(INDIRECT("C35")="","",INDIRECT("C35"))</f>
        <v/>
      </c>
      <c r="N35" s="85" t="str">
        <f ca="1">IF(INDIRECT("D35")="","",INDIRECT("D35"))</f>
        <v/>
      </c>
      <c r="O35" s="85" t="str">
        <f ca="1">IF(INDIRECT("E35")="","",INDIRECT("E35"))</f>
        <v/>
      </c>
    </row>
    <row r="36" spans="1:15" ht="20.100000000000001" customHeight="1" x14ac:dyDescent="0.15">
      <c r="A36" s="91"/>
      <c r="B36" s="92"/>
      <c r="C36" s="90"/>
      <c r="D36" s="93"/>
      <c r="E36" s="93"/>
      <c r="F36" s="91"/>
      <c r="G36" s="90"/>
      <c r="H36" s="65" t="str">
        <f>IF(C36="","",IF(ISERROR(VLOOKUP(C36,男子複!C:G,1,FALSE)),"","★"))</f>
        <v/>
      </c>
      <c r="I36" s="65" t="str">
        <f>IF(C36="","",IF(ISERROR(VLOOKUP(C36,混合複!C:G,1,FALSE)),"","★"))</f>
        <v/>
      </c>
      <c r="J36" s="65" t="str">
        <f t="shared" si="0"/>
        <v/>
      </c>
      <c r="L36" s="85" t="str">
        <f ca="1">IF(INDIRECT("A36")="","",INDIRECT("A36"))</f>
        <v/>
      </c>
      <c r="M36" s="85" t="str">
        <f ca="1">IF(INDIRECT("C36")="","",INDIRECT("C36"))</f>
        <v/>
      </c>
      <c r="N36" s="85" t="str">
        <f ca="1">IF(INDIRECT("D36")="","",INDIRECT("D36"))</f>
        <v/>
      </c>
      <c r="O36" s="85" t="str">
        <f ca="1">IF(INDIRECT("E36")="","",INDIRECT("E36"))</f>
        <v/>
      </c>
    </row>
    <row r="37" spans="1:15" ht="20.100000000000001" customHeight="1" x14ac:dyDescent="0.15">
      <c r="A37" s="91"/>
      <c r="B37" s="92"/>
      <c r="C37" s="90"/>
      <c r="D37" s="93"/>
      <c r="E37" s="93"/>
      <c r="F37" s="91"/>
      <c r="G37" s="90"/>
      <c r="H37" s="65" t="str">
        <f>IF(C37="","",IF(ISERROR(VLOOKUP(C37,男子複!C:G,1,FALSE)),"","★"))</f>
        <v/>
      </c>
      <c r="I37" s="65" t="str">
        <f>IF(C37="","",IF(ISERROR(VLOOKUP(C37,混合複!C:G,1,FALSE)),"","★"))</f>
        <v/>
      </c>
      <c r="J37" s="65" t="str">
        <f t="shared" si="0"/>
        <v/>
      </c>
      <c r="L37" s="85" t="str">
        <f ca="1">IF(INDIRECT("A37")="","",INDIRECT("A37"))</f>
        <v/>
      </c>
      <c r="M37" s="85" t="str">
        <f ca="1">IF(INDIRECT("C37")="","",INDIRECT("C37"))</f>
        <v/>
      </c>
      <c r="N37" s="85" t="str">
        <f ca="1">IF(INDIRECT("D37")="","",INDIRECT("D37"))</f>
        <v/>
      </c>
      <c r="O37" s="85" t="str">
        <f ca="1">IF(INDIRECT("E37")="","",INDIRECT("E37"))</f>
        <v/>
      </c>
    </row>
    <row r="38" spans="1:15" ht="20.100000000000001" customHeight="1" x14ac:dyDescent="0.15">
      <c r="A38" s="91"/>
      <c r="B38" s="92"/>
      <c r="C38" s="90"/>
      <c r="D38" s="93"/>
      <c r="E38" s="93"/>
      <c r="F38" s="91"/>
      <c r="G38" s="90"/>
      <c r="H38" s="65" t="str">
        <f>IF(C38="","",IF(ISERROR(VLOOKUP(C38,男子複!C:G,1,FALSE)),"","★"))</f>
        <v/>
      </c>
      <c r="I38" s="65" t="str">
        <f>IF(C38="","",IF(ISERROR(VLOOKUP(C38,混合複!C:G,1,FALSE)),"","★"))</f>
        <v/>
      </c>
      <c r="J38" s="65" t="str">
        <f t="shared" si="0"/>
        <v/>
      </c>
      <c r="L38" s="85" t="str">
        <f ca="1">IF(INDIRECT("A38")="","",INDIRECT("A38"))</f>
        <v/>
      </c>
      <c r="M38" s="85" t="str">
        <f ca="1">IF(INDIRECT("C38")="","",INDIRECT("C38"))</f>
        <v/>
      </c>
      <c r="N38" s="85" t="str">
        <f ca="1">IF(INDIRECT("D38")="","",INDIRECT("D38"))</f>
        <v/>
      </c>
      <c r="O38" s="85" t="str">
        <f ca="1">IF(INDIRECT("E38")="","",INDIRECT("E38"))</f>
        <v/>
      </c>
    </row>
    <row r="39" spans="1:15" ht="20.100000000000001" customHeight="1" x14ac:dyDescent="0.15">
      <c r="A39" s="91"/>
      <c r="B39" s="92"/>
      <c r="C39" s="90"/>
      <c r="D39" s="93"/>
      <c r="E39" s="93"/>
      <c r="F39" s="91"/>
      <c r="G39" s="90"/>
      <c r="H39" s="65" t="str">
        <f>IF(C39="","",IF(ISERROR(VLOOKUP(C39,男子複!C:G,1,FALSE)),"","★"))</f>
        <v/>
      </c>
      <c r="I39" s="65" t="str">
        <f>IF(C39="","",IF(ISERROR(VLOOKUP(C39,混合複!C:G,1,FALSE)),"","★"))</f>
        <v/>
      </c>
      <c r="J39" s="65" t="str">
        <f t="shared" si="0"/>
        <v/>
      </c>
      <c r="L39" s="85" t="str">
        <f ca="1">IF(INDIRECT("A39")="","",INDIRECT("A39"))</f>
        <v/>
      </c>
      <c r="M39" s="85" t="str">
        <f ca="1">IF(INDIRECT("C39")="","",INDIRECT("C39"))</f>
        <v/>
      </c>
      <c r="N39" s="85" t="str">
        <f ca="1">IF(INDIRECT("D39")="","",INDIRECT("D39"))</f>
        <v/>
      </c>
      <c r="O39" s="85" t="str">
        <f ca="1">IF(INDIRECT("E39")="","",INDIRECT("E39"))</f>
        <v/>
      </c>
    </row>
    <row r="40" spans="1:15" ht="20.100000000000001" customHeight="1" x14ac:dyDescent="0.15">
      <c r="A40" s="91"/>
      <c r="B40" s="92"/>
      <c r="C40" s="90"/>
      <c r="D40" s="93"/>
      <c r="E40" s="93"/>
      <c r="F40" s="91"/>
      <c r="G40" s="90"/>
      <c r="H40" s="65" t="str">
        <f>IF(C40="","",IF(ISERROR(VLOOKUP(C40,男子複!C:G,1,FALSE)),"","★"))</f>
        <v/>
      </c>
      <c r="I40" s="65" t="str">
        <f>IF(C40="","",IF(ISERROR(VLOOKUP(C40,混合複!C:G,1,FALSE)),"","★"))</f>
        <v/>
      </c>
      <c r="J40" s="65" t="str">
        <f t="shared" si="0"/>
        <v/>
      </c>
      <c r="L40" s="85" t="str">
        <f ca="1">IF(INDIRECT("A40")="","",INDIRECT("A40"))</f>
        <v/>
      </c>
      <c r="M40" s="85" t="str">
        <f ca="1">IF(INDIRECT("C40")="","",INDIRECT("C40"))</f>
        <v/>
      </c>
      <c r="N40" s="85" t="str">
        <f ca="1">IF(INDIRECT("D40")="","",INDIRECT("D40"))</f>
        <v/>
      </c>
      <c r="O40" s="85" t="str">
        <f ca="1">IF(INDIRECT("E40")="","",INDIRECT("E40"))</f>
        <v/>
      </c>
    </row>
    <row r="41" spans="1:15" ht="20.100000000000001" customHeight="1" x14ac:dyDescent="0.15">
      <c r="A41" s="91"/>
      <c r="B41" s="92"/>
      <c r="C41" s="90"/>
      <c r="D41" s="93"/>
      <c r="E41" s="93"/>
      <c r="F41" s="91"/>
      <c r="G41" s="90"/>
      <c r="H41" s="65" t="str">
        <f>IF(C41="","",IF(ISERROR(VLOOKUP(C41,男子複!C:G,1,FALSE)),"","★"))</f>
        <v/>
      </c>
      <c r="I41" s="65" t="str">
        <f>IF(C41="","",IF(ISERROR(VLOOKUP(C41,混合複!C:G,1,FALSE)),"","★"))</f>
        <v/>
      </c>
      <c r="J41" s="65" t="str">
        <f t="shared" si="0"/>
        <v/>
      </c>
      <c r="L41" s="85" t="str">
        <f ca="1">IF(INDIRECT("A41")="","",INDIRECT("A41"))</f>
        <v/>
      </c>
      <c r="M41" s="85" t="str">
        <f ca="1">IF(INDIRECT("C41")="","",INDIRECT("C41"))</f>
        <v/>
      </c>
      <c r="N41" s="85" t="str">
        <f ca="1">IF(INDIRECT("D41")="","",INDIRECT("D41"))</f>
        <v/>
      </c>
      <c r="O41" s="85" t="str">
        <f ca="1">IF(INDIRECT("E41")="","",INDIRECT("E41"))</f>
        <v/>
      </c>
    </row>
    <row r="42" spans="1:15" ht="20.100000000000001" customHeight="1" x14ac:dyDescent="0.15">
      <c r="A42" s="91"/>
      <c r="B42" s="92"/>
      <c r="C42" s="90"/>
      <c r="D42" s="93"/>
      <c r="E42" s="93"/>
      <c r="F42" s="91"/>
      <c r="G42" s="90"/>
      <c r="H42" s="65" t="str">
        <f>IF(C42="","",IF(ISERROR(VLOOKUP(C42,男子複!C:G,1,FALSE)),"","★"))</f>
        <v/>
      </c>
      <c r="I42" s="65" t="str">
        <f>IF(C42="","",IF(ISERROR(VLOOKUP(C42,混合複!C:G,1,FALSE)),"","★"))</f>
        <v/>
      </c>
      <c r="J42" s="65" t="str">
        <f t="shared" si="0"/>
        <v/>
      </c>
      <c r="L42" s="85" t="str">
        <f ca="1">IF(INDIRECT("A42")="","",INDIRECT("A42"))</f>
        <v/>
      </c>
      <c r="M42" s="85" t="str">
        <f ca="1">IF(INDIRECT("C42")="","",INDIRECT("C42"))</f>
        <v/>
      </c>
      <c r="N42" s="85" t="str">
        <f ca="1">IF(INDIRECT("D42")="","",INDIRECT("D42"))</f>
        <v/>
      </c>
      <c r="O42" s="85" t="str">
        <f ca="1">IF(INDIRECT("E42")="","",INDIRECT("E42"))</f>
        <v/>
      </c>
    </row>
    <row r="43" spans="1:15" ht="20.100000000000001" customHeight="1" x14ac:dyDescent="0.15">
      <c r="A43" s="91"/>
      <c r="B43" s="92"/>
      <c r="C43" s="90"/>
      <c r="D43" s="93"/>
      <c r="E43" s="93"/>
      <c r="F43" s="91"/>
      <c r="G43" s="90"/>
      <c r="H43" s="65" t="str">
        <f>IF(C43="","",IF(ISERROR(VLOOKUP(C43,男子複!C:G,1,FALSE)),"","★"))</f>
        <v/>
      </c>
      <c r="I43" s="65" t="str">
        <f>IF(C43="","",IF(ISERROR(VLOOKUP(C43,混合複!C:G,1,FALSE)),"","★"))</f>
        <v/>
      </c>
      <c r="J43" s="65" t="str">
        <f t="shared" si="0"/>
        <v/>
      </c>
      <c r="L43" s="85" t="str">
        <f ca="1">IF(INDIRECT("A43")="","",INDIRECT("A43"))</f>
        <v/>
      </c>
      <c r="M43" s="85" t="str">
        <f ca="1">IF(INDIRECT("C43")="","",INDIRECT("C43"))</f>
        <v/>
      </c>
      <c r="N43" s="85" t="str">
        <f ca="1">IF(INDIRECT("D43")="","",INDIRECT("D43"))</f>
        <v/>
      </c>
      <c r="O43" s="85" t="str">
        <f ca="1">IF(INDIRECT("E43")="","",INDIRECT("E43"))</f>
        <v/>
      </c>
    </row>
    <row r="44" spans="1:15" ht="20.100000000000001" customHeight="1" x14ac:dyDescent="0.15">
      <c r="A44" s="91"/>
      <c r="B44" s="92"/>
      <c r="C44" s="90"/>
      <c r="D44" s="93"/>
      <c r="E44" s="93"/>
      <c r="F44" s="91"/>
      <c r="G44" s="90"/>
      <c r="H44" s="65" t="str">
        <f>IF(C44="","",IF(ISERROR(VLOOKUP(C44,男子複!C:G,1,FALSE)),"","★"))</f>
        <v/>
      </c>
      <c r="I44" s="65" t="str">
        <f>IF(C44="","",IF(ISERROR(VLOOKUP(C44,混合複!C:G,1,FALSE)),"","★"))</f>
        <v/>
      </c>
      <c r="J44" s="65" t="str">
        <f t="shared" si="0"/>
        <v/>
      </c>
      <c r="L44" s="85" t="str">
        <f ca="1">IF(INDIRECT("A44")="","",INDIRECT("A44"))</f>
        <v/>
      </c>
      <c r="M44" s="85" t="str">
        <f ca="1">IF(INDIRECT("C44")="","",INDIRECT("C44"))</f>
        <v/>
      </c>
      <c r="N44" s="85" t="str">
        <f ca="1">IF(INDIRECT("D44")="","",INDIRECT("D44"))</f>
        <v/>
      </c>
      <c r="O44" s="85" t="str">
        <f ca="1">IF(INDIRECT("E44")="","",INDIRECT("E44"))</f>
        <v/>
      </c>
    </row>
    <row r="45" spans="1:15" ht="20.100000000000001" customHeight="1" x14ac:dyDescent="0.15">
      <c r="A45" s="91"/>
      <c r="B45" s="92"/>
      <c r="C45" s="90"/>
      <c r="D45" s="93"/>
      <c r="E45" s="93"/>
      <c r="F45" s="91"/>
      <c r="G45" s="90"/>
      <c r="H45" s="65" t="str">
        <f>IF(C45="","",IF(ISERROR(VLOOKUP(C45,男子複!C:G,1,FALSE)),"","★"))</f>
        <v/>
      </c>
      <c r="I45" s="65" t="str">
        <f>IF(C45="","",IF(ISERROR(VLOOKUP(C45,混合複!C:G,1,FALSE)),"","★"))</f>
        <v/>
      </c>
      <c r="J45" s="65" t="str">
        <f t="shared" si="0"/>
        <v/>
      </c>
      <c r="L45" s="85" t="str">
        <f ca="1">IF(INDIRECT("A45")="","",INDIRECT("A45"))</f>
        <v/>
      </c>
      <c r="M45" s="85" t="str">
        <f ca="1">IF(INDIRECT("C45")="","",INDIRECT("C45"))</f>
        <v/>
      </c>
      <c r="N45" s="85" t="str">
        <f ca="1">IF(INDIRECT("D45")="","",INDIRECT("D45"))</f>
        <v/>
      </c>
      <c r="O45" s="85" t="str">
        <f ca="1">IF(INDIRECT("E45")="","",INDIRECT("E45"))</f>
        <v/>
      </c>
    </row>
    <row r="46" spans="1:15" ht="20.100000000000001" customHeight="1" x14ac:dyDescent="0.15">
      <c r="A46" s="91"/>
      <c r="B46" s="92"/>
      <c r="C46" s="90"/>
      <c r="D46" s="93"/>
      <c r="E46" s="93"/>
      <c r="F46" s="91"/>
      <c r="G46" s="90"/>
      <c r="H46" s="65" t="str">
        <f>IF(C46="","",IF(ISERROR(VLOOKUP(C46,男子複!C:G,1,FALSE)),"","★"))</f>
        <v/>
      </c>
      <c r="I46" s="65" t="str">
        <f>IF(C46="","",IF(ISERROR(VLOOKUP(C46,混合複!C:G,1,FALSE)),"","★"))</f>
        <v/>
      </c>
      <c r="J46" s="65" t="str">
        <f t="shared" si="0"/>
        <v/>
      </c>
      <c r="L46" s="85" t="str">
        <f ca="1">IF(INDIRECT("A46")="","",INDIRECT("A46"))</f>
        <v/>
      </c>
      <c r="M46" s="85" t="str">
        <f ca="1">IF(INDIRECT("C46")="","",INDIRECT("C46"))</f>
        <v/>
      </c>
      <c r="N46" s="85" t="str">
        <f ca="1">IF(INDIRECT("D46")="","",INDIRECT("D46"))</f>
        <v/>
      </c>
      <c r="O46" s="85" t="str">
        <f ca="1">IF(INDIRECT("E46")="","",INDIRECT("E46"))</f>
        <v/>
      </c>
    </row>
    <row r="47" spans="1:15" ht="20.100000000000001" customHeight="1" x14ac:dyDescent="0.15">
      <c r="A47" s="91"/>
      <c r="B47" s="92"/>
      <c r="C47" s="90"/>
      <c r="D47" s="93"/>
      <c r="E47" s="93"/>
      <c r="F47" s="91"/>
      <c r="G47" s="90"/>
      <c r="H47" s="65" t="str">
        <f>IF(C47="","",IF(ISERROR(VLOOKUP(C47,男子複!C:G,1,FALSE)),"","★"))</f>
        <v/>
      </c>
      <c r="I47" s="65" t="str">
        <f>IF(C47="","",IF(ISERROR(VLOOKUP(C47,混合複!C:G,1,FALSE)),"","★"))</f>
        <v/>
      </c>
      <c r="J47" s="65" t="str">
        <f t="shared" si="0"/>
        <v/>
      </c>
      <c r="L47" s="85" t="str">
        <f ca="1">IF(INDIRECT("A47")="","",INDIRECT("A47"))</f>
        <v/>
      </c>
      <c r="M47" s="85" t="str">
        <f ca="1">IF(INDIRECT("C47")="","",INDIRECT("C47"))</f>
        <v/>
      </c>
      <c r="N47" s="85" t="str">
        <f ca="1">IF(INDIRECT("D47")="","",INDIRECT("D47"))</f>
        <v/>
      </c>
      <c r="O47" s="85" t="str">
        <f ca="1">IF(INDIRECT("E47")="","",INDIRECT("E47"))</f>
        <v/>
      </c>
    </row>
    <row r="48" spans="1:15" ht="20.100000000000001" customHeight="1" x14ac:dyDescent="0.15">
      <c r="A48" s="91"/>
      <c r="B48" s="92"/>
      <c r="C48" s="90"/>
      <c r="D48" s="93"/>
      <c r="E48" s="93"/>
      <c r="F48" s="91"/>
      <c r="G48" s="90"/>
      <c r="H48" s="65" t="str">
        <f>IF(C48="","",IF(ISERROR(VLOOKUP(C48,男子複!C:G,1,FALSE)),"","★"))</f>
        <v/>
      </c>
      <c r="I48" s="65" t="str">
        <f>IF(C48="","",IF(ISERROR(VLOOKUP(C48,混合複!C:G,1,FALSE)),"","★"))</f>
        <v/>
      </c>
      <c r="J48" s="65" t="str">
        <f t="shared" si="0"/>
        <v/>
      </c>
      <c r="L48" s="85" t="str">
        <f ca="1">IF(INDIRECT("A48")="","",INDIRECT("A48"))</f>
        <v/>
      </c>
      <c r="M48" s="85" t="str">
        <f ca="1">IF(INDIRECT("C48")="","",INDIRECT("C48"))</f>
        <v/>
      </c>
      <c r="N48" s="85" t="str">
        <f ca="1">IF(INDIRECT("D48")="","",INDIRECT("D48"))</f>
        <v/>
      </c>
      <c r="O48" s="85" t="str">
        <f ca="1">IF(INDIRECT("E48")="","",INDIRECT("E48"))</f>
        <v/>
      </c>
    </row>
    <row r="49" spans="1:15" ht="20.100000000000001" customHeight="1" x14ac:dyDescent="0.15">
      <c r="A49" s="91"/>
      <c r="B49" s="92"/>
      <c r="C49" s="90"/>
      <c r="D49" s="93"/>
      <c r="E49" s="93"/>
      <c r="F49" s="91"/>
      <c r="G49" s="90"/>
      <c r="H49" s="65" t="str">
        <f>IF(C49="","",IF(ISERROR(VLOOKUP(C49,男子複!C:G,1,FALSE)),"","★"))</f>
        <v/>
      </c>
      <c r="I49" s="65" t="str">
        <f>IF(C49="","",IF(ISERROR(VLOOKUP(C49,混合複!C:G,1,FALSE)),"","★"))</f>
        <v/>
      </c>
      <c r="J49" s="65" t="str">
        <f t="shared" si="0"/>
        <v/>
      </c>
      <c r="L49" s="85" t="str">
        <f ca="1">IF(INDIRECT("A49")="","",INDIRECT("A49"))</f>
        <v/>
      </c>
      <c r="M49" s="85" t="str">
        <f ca="1">IF(INDIRECT("C49")="","",INDIRECT("C49"))</f>
        <v/>
      </c>
      <c r="N49" s="85" t="str">
        <f ca="1">IF(INDIRECT("D49")="","",INDIRECT("D49"))</f>
        <v/>
      </c>
      <c r="O49" s="85" t="str">
        <f ca="1">IF(INDIRECT("E49")="","",INDIRECT("E49"))</f>
        <v/>
      </c>
    </row>
    <row r="50" spans="1:15" ht="20.100000000000001" customHeight="1" x14ac:dyDescent="0.15">
      <c r="A50" s="91"/>
      <c r="B50" s="92"/>
      <c r="C50" s="90"/>
      <c r="D50" s="93"/>
      <c r="E50" s="93"/>
      <c r="F50" s="91"/>
      <c r="G50" s="90"/>
      <c r="H50" s="65" t="str">
        <f>IF(C50="","",IF(ISERROR(VLOOKUP(C50,男子複!C:G,1,FALSE)),"","★"))</f>
        <v/>
      </c>
      <c r="I50" s="65" t="str">
        <f>IF(C50="","",IF(ISERROR(VLOOKUP(C50,混合複!C:G,1,FALSE)),"","★"))</f>
        <v/>
      </c>
      <c r="J50" s="65" t="str">
        <f t="shared" si="0"/>
        <v/>
      </c>
      <c r="L50" s="85" t="str">
        <f ca="1">IF(INDIRECT("A50")="","",INDIRECT("A50"))</f>
        <v/>
      </c>
      <c r="M50" s="85" t="str">
        <f ca="1">IF(INDIRECT("C50")="","",INDIRECT("C50"))</f>
        <v/>
      </c>
      <c r="N50" s="85" t="str">
        <f ca="1">IF(INDIRECT("D50")="","",INDIRECT("D50"))</f>
        <v/>
      </c>
      <c r="O50" s="85" t="str">
        <f ca="1">IF(INDIRECT("E50")="","",INDIRECT("E50"))</f>
        <v/>
      </c>
    </row>
    <row r="51" spans="1:15" ht="20.100000000000001" customHeight="1" x14ac:dyDescent="0.15">
      <c r="A51" s="91"/>
      <c r="B51" s="92"/>
      <c r="C51" s="90"/>
      <c r="D51" s="93"/>
      <c r="E51" s="93"/>
      <c r="F51" s="91"/>
      <c r="G51" s="90"/>
      <c r="H51" s="65" t="str">
        <f>IF(C51="","",IF(ISERROR(VLOOKUP(C51,男子複!C:G,1,FALSE)),"","★"))</f>
        <v/>
      </c>
      <c r="I51" s="65" t="str">
        <f>IF(C51="","",IF(ISERROR(VLOOKUP(C51,混合複!C:G,1,FALSE)),"","★"))</f>
        <v/>
      </c>
      <c r="J51" s="65" t="str">
        <f t="shared" si="0"/>
        <v/>
      </c>
      <c r="L51" s="85" t="str">
        <f ca="1">IF(INDIRECT("A51")="","",INDIRECT("A51"))</f>
        <v/>
      </c>
      <c r="M51" s="85" t="str">
        <f ca="1">IF(INDIRECT("C51")="","",INDIRECT("C51"))</f>
        <v/>
      </c>
      <c r="N51" s="85" t="str">
        <f ca="1">IF(INDIRECT("D51")="","",INDIRECT("D51"))</f>
        <v/>
      </c>
      <c r="O51" s="85" t="str">
        <f ca="1">IF(INDIRECT("E51")="","",INDIRECT("E51"))</f>
        <v/>
      </c>
    </row>
    <row r="52" spans="1:15" ht="20.100000000000001" customHeight="1" x14ac:dyDescent="0.15">
      <c r="A52" s="91"/>
      <c r="B52" s="92"/>
      <c r="C52" s="90"/>
      <c r="D52" s="93"/>
      <c r="E52" s="93"/>
      <c r="F52" s="91"/>
      <c r="G52" s="90"/>
      <c r="H52" s="65" t="str">
        <f>IF(C52="","",IF(ISERROR(VLOOKUP(C52,男子複!C:G,1,FALSE)),"","★"))</f>
        <v/>
      </c>
      <c r="I52" s="65" t="str">
        <f>IF(C52="","",IF(ISERROR(VLOOKUP(C52,混合複!C:G,1,FALSE)),"","★"))</f>
        <v/>
      </c>
      <c r="J52" s="65" t="str">
        <f t="shared" si="0"/>
        <v/>
      </c>
      <c r="L52" s="85" t="str">
        <f ca="1">IF(INDIRECT("A52")="","",INDIRECT("A52"))</f>
        <v/>
      </c>
      <c r="M52" s="85" t="str">
        <f ca="1">IF(INDIRECT("C52")="","",INDIRECT("C52"))</f>
        <v/>
      </c>
      <c r="N52" s="85" t="str">
        <f ca="1">IF(INDIRECT("D52")="","",INDIRECT("D52"))</f>
        <v/>
      </c>
      <c r="O52" s="85" t="str">
        <f ca="1">IF(INDIRECT("E52")="","",INDIRECT("E52"))</f>
        <v/>
      </c>
    </row>
    <row r="53" spans="1:15" ht="20.100000000000001" customHeight="1" x14ac:dyDescent="0.15">
      <c r="A53" s="91"/>
      <c r="B53" s="92"/>
      <c r="C53" s="90"/>
      <c r="D53" s="93"/>
      <c r="E53" s="93"/>
      <c r="F53" s="91"/>
      <c r="G53" s="90"/>
      <c r="H53" s="65" t="str">
        <f>IF(C53="","",IF(ISERROR(VLOOKUP(C53,男子複!C:G,1,FALSE)),"","★"))</f>
        <v/>
      </c>
      <c r="I53" s="65" t="str">
        <f>IF(C53="","",IF(ISERROR(VLOOKUP(C53,混合複!C:G,1,FALSE)),"","★"))</f>
        <v/>
      </c>
      <c r="J53" s="65" t="str">
        <f t="shared" si="0"/>
        <v/>
      </c>
      <c r="L53" s="85" t="str">
        <f ca="1">IF(INDIRECT("A53")="","",INDIRECT("A53"))</f>
        <v/>
      </c>
      <c r="M53" s="85" t="str">
        <f ca="1">IF(INDIRECT("C53")="","",INDIRECT("C53"))</f>
        <v/>
      </c>
      <c r="N53" s="85" t="str">
        <f ca="1">IF(INDIRECT("D53")="","",INDIRECT("D53"))</f>
        <v/>
      </c>
      <c r="O53" s="85" t="str">
        <f ca="1">IF(INDIRECT("E53")="","",INDIRECT("E53"))</f>
        <v/>
      </c>
    </row>
    <row r="54" spans="1:15" ht="20.100000000000001" customHeight="1" x14ac:dyDescent="0.15">
      <c r="A54" s="91"/>
      <c r="B54" s="92"/>
      <c r="C54" s="90"/>
      <c r="D54" s="93"/>
      <c r="E54" s="93"/>
      <c r="F54" s="91"/>
      <c r="G54" s="90"/>
      <c r="H54" s="65" t="str">
        <f>IF(C54="","",IF(ISERROR(VLOOKUP(C54,男子複!C:G,1,FALSE)),"","★"))</f>
        <v/>
      </c>
      <c r="I54" s="65" t="str">
        <f>IF(C54="","",IF(ISERROR(VLOOKUP(C54,混合複!C:G,1,FALSE)),"","★"))</f>
        <v/>
      </c>
      <c r="J54" s="65" t="str">
        <f t="shared" si="0"/>
        <v/>
      </c>
      <c r="L54" s="85" t="str">
        <f ca="1">IF(INDIRECT("A54")="","",INDIRECT("A54"))</f>
        <v/>
      </c>
      <c r="M54" s="85" t="str">
        <f ca="1">IF(INDIRECT("C54")="","",INDIRECT("C54"))</f>
        <v/>
      </c>
      <c r="N54" s="85" t="str">
        <f ca="1">IF(INDIRECT("D54")="","",INDIRECT("D54"))</f>
        <v/>
      </c>
      <c r="O54" s="85" t="str">
        <f ca="1">IF(INDIRECT("E54")="","",INDIRECT("E54"))</f>
        <v/>
      </c>
    </row>
    <row r="55" spans="1:15" ht="20.100000000000001" customHeight="1" x14ac:dyDescent="0.15">
      <c r="A55" s="91"/>
      <c r="B55" s="92"/>
      <c r="C55" s="90"/>
      <c r="D55" s="93"/>
      <c r="E55" s="93"/>
      <c r="F55" s="91"/>
      <c r="G55" s="90"/>
      <c r="H55" s="65" t="str">
        <f>IF(C55="","",IF(ISERROR(VLOOKUP(C55,男子複!C:G,1,FALSE)),"","★"))</f>
        <v/>
      </c>
      <c r="I55" s="65" t="str">
        <f>IF(C55="","",IF(ISERROR(VLOOKUP(C55,混合複!C:G,1,FALSE)),"","★"))</f>
        <v/>
      </c>
      <c r="J55" s="65" t="str">
        <f t="shared" si="0"/>
        <v/>
      </c>
      <c r="L55" s="85" t="str">
        <f ca="1">IF(INDIRECT("A55")="","",INDIRECT("A55"))</f>
        <v/>
      </c>
      <c r="M55" s="85" t="str">
        <f ca="1">IF(INDIRECT("C55")="","",INDIRECT("C55"))</f>
        <v/>
      </c>
      <c r="N55" s="85" t="str">
        <f ca="1">IF(INDIRECT("D55")="","",INDIRECT("D55"))</f>
        <v/>
      </c>
      <c r="O55" s="85" t="str">
        <f ca="1">IF(INDIRECT("E55")="","",INDIRECT("E55"))</f>
        <v/>
      </c>
    </row>
    <row r="56" spans="1:15" ht="20.100000000000001" customHeight="1" x14ac:dyDescent="0.15">
      <c r="A56" s="91"/>
      <c r="B56" s="92"/>
      <c r="C56" s="90"/>
      <c r="D56" s="93"/>
      <c r="E56" s="93"/>
      <c r="F56" s="91"/>
      <c r="G56" s="90"/>
      <c r="H56" s="65" t="str">
        <f>IF(C56="","",IF(ISERROR(VLOOKUP(C56,男子複!C:G,1,FALSE)),"","★"))</f>
        <v/>
      </c>
      <c r="I56" s="65" t="str">
        <f>IF(C56="","",IF(ISERROR(VLOOKUP(C56,混合複!C:G,1,FALSE)),"","★"))</f>
        <v/>
      </c>
      <c r="J56" s="65" t="str">
        <f t="shared" si="0"/>
        <v/>
      </c>
      <c r="L56" s="85" t="str">
        <f ca="1">IF(INDIRECT("A56")="","",INDIRECT("A56"))</f>
        <v/>
      </c>
      <c r="M56" s="85" t="str">
        <f ca="1">IF(INDIRECT("C56")="","",INDIRECT("C56"))</f>
        <v/>
      </c>
      <c r="N56" s="85" t="str">
        <f ca="1">IF(INDIRECT("D56")="","",INDIRECT("D56"))</f>
        <v/>
      </c>
      <c r="O56" s="85" t="str">
        <f ca="1">IF(INDIRECT("E56")="","",INDIRECT("E56"))</f>
        <v/>
      </c>
    </row>
    <row r="57" spans="1:15" ht="20.100000000000001" customHeight="1" x14ac:dyDescent="0.15">
      <c r="A57" s="91"/>
      <c r="B57" s="92"/>
      <c r="C57" s="90"/>
      <c r="D57" s="93"/>
      <c r="E57" s="93"/>
      <c r="F57" s="91"/>
      <c r="G57" s="90"/>
      <c r="H57" s="65" t="str">
        <f>IF(C57="","",IF(ISERROR(VLOOKUP(C57,男子複!C:G,1,FALSE)),"","★"))</f>
        <v/>
      </c>
      <c r="I57" s="65" t="str">
        <f>IF(C57="","",IF(ISERROR(VLOOKUP(C57,混合複!C:G,1,FALSE)),"","★"))</f>
        <v/>
      </c>
      <c r="J57" s="65" t="str">
        <f t="shared" si="0"/>
        <v/>
      </c>
      <c r="L57" s="85" t="str">
        <f ca="1">IF(INDIRECT("A57")="","",INDIRECT("A57"))</f>
        <v/>
      </c>
      <c r="M57" s="85" t="str">
        <f ca="1">IF(INDIRECT("C57")="","",INDIRECT("C57"))</f>
        <v/>
      </c>
      <c r="N57" s="85" t="str">
        <f ca="1">IF(INDIRECT("D57")="","",INDIRECT("D57"))</f>
        <v/>
      </c>
      <c r="O57" s="85" t="str">
        <f ca="1">IF(INDIRECT("E57")="","",INDIRECT("E57"))</f>
        <v/>
      </c>
    </row>
    <row r="58" spans="1:15" ht="20.100000000000001" customHeight="1" x14ac:dyDescent="0.15">
      <c r="A58" s="91"/>
      <c r="B58" s="92"/>
      <c r="C58" s="90"/>
      <c r="D58" s="93"/>
      <c r="E58" s="93"/>
      <c r="F58" s="91"/>
      <c r="G58" s="90"/>
      <c r="H58" s="65" t="str">
        <f>IF(C58="","",IF(ISERROR(VLOOKUP(C58,男子複!C:G,1,FALSE)),"","★"))</f>
        <v/>
      </c>
      <c r="I58" s="65" t="str">
        <f>IF(C58="","",IF(ISERROR(VLOOKUP(C58,混合複!C:G,1,FALSE)),"","★"))</f>
        <v/>
      </c>
      <c r="J58" s="65" t="str">
        <f t="shared" si="0"/>
        <v/>
      </c>
      <c r="L58" s="85" t="str">
        <f ca="1">IF(INDIRECT("A58")="","",INDIRECT("A58"))</f>
        <v/>
      </c>
      <c r="M58" s="85" t="str">
        <f ca="1">IF(INDIRECT("C58")="","",INDIRECT("C58"))</f>
        <v/>
      </c>
      <c r="N58" s="85" t="str">
        <f ca="1">IF(INDIRECT("D58")="","",INDIRECT("D58"))</f>
        <v/>
      </c>
      <c r="O58" s="85" t="str">
        <f ca="1">IF(INDIRECT("E58")="","",INDIRECT("E58"))</f>
        <v/>
      </c>
    </row>
    <row r="59" spans="1:15" ht="20.100000000000001" customHeight="1" x14ac:dyDescent="0.15">
      <c r="A59" s="91"/>
      <c r="B59" s="92"/>
      <c r="C59" s="90"/>
      <c r="D59" s="93"/>
      <c r="E59" s="93"/>
      <c r="F59" s="91"/>
      <c r="G59" s="90"/>
      <c r="H59" s="65" t="str">
        <f>IF(C59="","",IF(ISERROR(VLOOKUP(C59,男子複!C:G,1,FALSE)),"","★"))</f>
        <v/>
      </c>
      <c r="I59" s="65" t="str">
        <f>IF(C59="","",IF(ISERROR(VLOOKUP(C59,混合複!C:G,1,FALSE)),"","★"))</f>
        <v/>
      </c>
      <c r="J59" s="65" t="str">
        <f t="shared" si="0"/>
        <v/>
      </c>
      <c r="L59" s="85" t="str">
        <f ca="1">IF(INDIRECT("A59")="","",INDIRECT("A59"))</f>
        <v/>
      </c>
      <c r="M59" s="85" t="str">
        <f ca="1">IF(INDIRECT("C59")="","",INDIRECT("C59"))</f>
        <v/>
      </c>
      <c r="N59" s="85" t="str">
        <f ca="1">IF(INDIRECT("D59")="","",INDIRECT("D59"))</f>
        <v/>
      </c>
      <c r="O59" s="85" t="str">
        <f ca="1">IF(INDIRECT("E59")="","",INDIRECT("E59"))</f>
        <v/>
      </c>
    </row>
    <row r="60" spans="1:15" ht="20.100000000000001" customHeight="1" x14ac:dyDescent="0.15">
      <c r="A60" s="91"/>
      <c r="B60" s="92"/>
      <c r="C60" s="90"/>
      <c r="D60" s="93"/>
      <c r="E60" s="93"/>
      <c r="F60" s="91"/>
      <c r="G60" s="90"/>
      <c r="H60" s="65" t="str">
        <f>IF(C60="","",IF(ISERROR(VLOOKUP(C60,男子複!C:G,1,FALSE)),"","★"))</f>
        <v/>
      </c>
      <c r="I60" s="65" t="str">
        <f>IF(C60="","",IF(ISERROR(VLOOKUP(C60,混合複!C:G,1,FALSE)),"","★"))</f>
        <v/>
      </c>
      <c r="J60" s="65" t="str">
        <f t="shared" si="0"/>
        <v/>
      </c>
      <c r="L60" s="85" t="str">
        <f ca="1">IF(INDIRECT("A60")="","",INDIRECT("A60"))</f>
        <v/>
      </c>
      <c r="M60" s="85" t="str">
        <f ca="1">IF(INDIRECT("C60")="","",INDIRECT("C60"))</f>
        <v/>
      </c>
      <c r="N60" s="85" t="str">
        <f ca="1">IF(INDIRECT("D60")="","",INDIRECT("D60"))</f>
        <v/>
      </c>
      <c r="O60" s="85" t="str">
        <f ca="1">IF(INDIRECT("E60")="","",INDIRECT("E60"))</f>
        <v/>
      </c>
    </row>
    <row r="61" spans="1:15" ht="20.100000000000001" customHeight="1" x14ac:dyDescent="0.15">
      <c r="A61" s="91"/>
      <c r="B61" s="92"/>
      <c r="C61" s="90"/>
      <c r="D61" s="93"/>
      <c r="E61" s="93"/>
      <c r="F61" s="91"/>
      <c r="G61" s="90"/>
      <c r="H61" s="65" t="str">
        <f>IF(C61="","",IF(ISERROR(VLOOKUP(C61,男子複!C:G,1,FALSE)),"","★"))</f>
        <v/>
      </c>
      <c r="I61" s="65" t="str">
        <f>IF(C61="","",IF(ISERROR(VLOOKUP(C61,混合複!C:G,1,FALSE)),"","★"))</f>
        <v/>
      </c>
      <c r="J61" s="65" t="str">
        <f t="shared" si="0"/>
        <v/>
      </c>
      <c r="L61" s="85" t="str">
        <f ca="1">IF(INDIRECT("A61")="","",INDIRECT("A61"))</f>
        <v/>
      </c>
      <c r="M61" s="85" t="str">
        <f ca="1">IF(INDIRECT("C61")="","",INDIRECT("C61"))</f>
        <v/>
      </c>
      <c r="N61" s="85" t="str">
        <f ca="1">IF(INDIRECT("D61")="","",INDIRECT("D61"))</f>
        <v/>
      </c>
      <c r="O61" s="85" t="str">
        <f ca="1">IF(INDIRECT("E61")="","",INDIRECT("E61"))</f>
        <v/>
      </c>
    </row>
    <row r="62" spans="1:15" ht="20.100000000000001" customHeight="1" x14ac:dyDescent="0.15">
      <c r="A62" s="91"/>
      <c r="B62" s="92"/>
      <c r="C62" s="90"/>
      <c r="D62" s="93"/>
      <c r="E62" s="93"/>
      <c r="F62" s="91"/>
      <c r="G62" s="90"/>
      <c r="H62" s="65" t="str">
        <f>IF(C62="","",IF(ISERROR(VLOOKUP(C62,男子複!C:G,1,FALSE)),"","★"))</f>
        <v/>
      </c>
      <c r="I62" s="65" t="str">
        <f>IF(C62="","",IF(ISERROR(VLOOKUP(C62,混合複!C:G,1,FALSE)),"","★"))</f>
        <v/>
      </c>
      <c r="J62" s="65" t="str">
        <f t="shared" si="0"/>
        <v/>
      </c>
      <c r="L62" s="85" t="str">
        <f ca="1">IF(INDIRECT("A62")="","",INDIRECT("A62"))</f>
        <v/>
      </c>
      <c r="M62" s="85" t="str">
        <f ca="1">IF(INDIRECT("C62")="","",INDIRECT("C62"))</f>
        <v/>
      </c>
      <c r="N62" s="85" t="str">
        <f ca="1">IF(INDIRECT("D62")="","",INDIRECT("D62"))</f>
        <v/>
      </c>
      <c r="O62" s="85" t="str">
        <f ca="1">IF(INDIRECT("E62")="","",INDIRECT("E62"))</f>
        <v/>
      </c>
    </row>
    <row r="63" spans="1:15" ht="20.100000000000001" customHeight="1" x14ac:dyDescent="0.15">
      <c r="A63" s="91"/>
      <c r="B63" s="92"/>
      <c r="C63" s="90"/>
      <c r="D63" s="93"/>
      <c r="E63" s="93"/>
      <c r="F63" s="91"/>
      <c r="G63" s="90"/>
      <c r="H63" s="65" t="str">
        <f>IF(C63="","",IF(ISERROR(VLOOKUP(C63,男子複!C:G,1,FALSE)),"","★"))</f>
        <v/>
      </c>
      <c r="I63" s="65" t="str">
        <f>IF(C63="","",IF(ISERROR(VLOOKUP(C63,混合複!C:G,1,FALSE)),"","★"))</f>
        <v/>
      </c>
      <c r="J63" s="65" t="str">
        <f t="shared" si="0"/>
        <v/>
      </c>
      <c r="L63" s="85" t="str">
        <f ca="1">IF(INDIRECT("A63")="","",INDIRECT("A63"))</f>
        <v/>
      </c>
      <c r="M63" s="85" t="str">
        <f ca="1">IF(INDIRECT("C63")="","",INDIRECT("C63"))</f>
        <v/>
      </c>
      <c r="N63" s="85" t="str">
        <f ca="1">IF(INDIRECT("D63")="","",INDIRECT("D63"))</f>
        <v/>
      </c>
      <c r="O63" s="85" t="str">
        <f ca="1">IF(INDIRECT("E63")="","",INDIRECT("E63"))</f>
        <v/>
      </c>
    </row>
    <row r="64" spans="1:15" ht="20.100000000000001" customHeight="1" x14ac:dyDescent="0.15">
      <c r="A64" s="91"/>
      <c r="B64" s="92"/>
      <c r="C64" s="90"/>
      <c r="D64" s="93"/>
      <c r="E64" s="93"/>
      <c r="F64" s="91"/>
      <c r="G64" s="90"/>
      <c r="H64" s="65" t="str">
        <f>IF(C64="","",IF(ISERROR(VLOOKUP(C64,男子複!C:G,1,FALSE)),"","★"))</f>
        <v/>
      </c>
      <c r="I64" s="65" t="str">
        <f>IF(C64="","",IF(ISERROR(VLOOKUP(C64,混合複!C:G,1,FALSE)),"","★"))</f>
        <v/>
      </c>
      <c r="J64" s="65" t="str">
        <f t="shared" si="0"/>
        <v/>
      </c>
      <c r="L64" s="85" t="str">
        <f ca="1">IF(INDIRECT("A64")="","",INDIRECT("A64"))</f>
        <v/>
      </c>
      <c r="M64" s="85" t="str">
        <f ca="1">IF(INDIRECT("C64")="","",INDIRECT("C64"))</f>
        <v/>
      </c>
      <c r="N64" s="85" t="str">
        <f ca="1">IF(INDIRECT("D64")="","",INDIRECT("D64"))</f>
        <v/>
      </c>
      <c r="O64" s="85" t="str">
        <f ca="1">IF(INDIRECT("E64")="","",INDIRECT("E64"))</f>
        <v/>
      </c>
    </row>
    <row r="65" spans="1:15" ht="20.100000000000001" customHeight="1" x14ac:dyDescent="0.15">
      <c r="A65" s="91"/>
      <c r="B65" s="92"/>
      <c r="C65" s="90"/>
      <c r="D65" s="93"/>
      <c r="E65" s="93"/>
      <c r="F65" s="91"/>
      <c r="G65" s="90"/>
      <c r="H65" s="65" t="str">
        <f>IF(C65="","",IF(ISERROR(VLOOKUP(C65,男子複!C:G,1,FALSE)),"","★"))</f>
        <v/>
      </c>
      <c r="I65" s="65" t="str">
        <f>IF(C65="","",IF(ISERROR(VLOOKUP(C65,混合複!C:G,1,FALSE)),"","★"))</f>
        <v/>
      </c>
      <c r="J65" s="65" t="str">
        <f t="shared" si="0"/>
        <v/>
      </c>
      <c r="L65" s="85" t="str">
        <f ca="1">IF(INDIRECT("A65")="","",INDIRECT("A65"))</f>
        <v/>
      </c>
      <c r="M65" s="85" t="str">
        <f ca="1">IF(INDIRECT("C65")="","",INDIRECT("C65"))</f>
        <v/>
      </c>
      <c r="N65" s="85" t="str">
        <f ca="1">IF(INDIRECT("D65")="","",INDIRECT("D65"))</f>
        <v/>
      </c>
      <c r="O65" s="85" t="str">
        <f ca="1">IF(INDIRECT("E65")="","",INDIRECT("E65"))</f>
        <v/>
      </c>
    </row>
    <row r="66" spans="1:15" ht="20.100000000000001" customHeight="1" x14ac:dyDescent="0.15">
      <c r="A66" s="91"/>
      <c r="B66" s="92"/>
      <c r="C66" s="90"/>
      <c r="D66" s="93"/>
      <c r="E66" s="93"/>
      <c r="F66" s="91"/>
      <c r="G66" s="90"/>
      <c r="H66" s="65" t="str">
        <f>IF(C66="","",IF(ISERROR(VLOOKUP(C66,男子複!C:G,1,FALSE)),"","★"))</f>
        <v/>
      </c>
      <c r="I66" s="65" t="str">
        <f>IF(C66="","",IF(ISERROR(VLOOKUP(C66,混合複!C:G,1,FALSE)),"","★"))</f>
        <v/>
      </c>
      <c r="J66" s="65" t="str">
        <f t="shared" si="0"/>
        <v/>
      </c>
      <c r="L66" s="85" t="str">
        <f ca="1">IF(INDIRECT("A66")="","",INDIRECT("A66"))</f>
        <v/>
      </c>
      <c r="M66" s="85" t="str">
        <f ca="1">IF(INDIRECT("C66")="","",INDIRECT("C66"))</f>
        <v/>
      </c>
      <c r="N66" s="85" t="str">
        <f ca="1">IF(INDIRECT("D66")="","",INDIRECT("D66"))</f>
        <v/>
      </c>
      <c r="O66" s="85" t="str">
        <f ca="1">IF(INDIRECT("E66")="","",INDIRECT("E66"))</f>
        <v/>
      </c>
    </row>
    <row r="67" spans="1:15" ht="20.100000000000001" customHeight="1" x14ac:dyDescent="0.15">
      <c r="A67" s="91"/>
      <c r="B67" s="92"/>
      <c r="C67" s="90"/>
      <c r="D67" s="93"/>
      <c r="E67" s="93"/>
      <c r="F67" s="91"/>
      <c r="G67" s="90"/>
      <c r="H67" s="65" t="str">
        <f>IF(C67="","",IF(ISERROR(VLOOKUP(C67,男子複!C:G,1,FALSE)),"","★"))</f>
        <v/>
      </c>
      <c r="I67" s="65" t="str">
        <f>IF(C67="","",IF(ISERROR(VLOOKUP(C67,混合複!C:G,1,FALSE)),"","★"))</f>
        <v/>
      </c>
      <c r="J67" s="65" t="str">
        <f t="shared" si="0"/>
        <v/>
      </c>
      <c r="L67" s="85" t="str">
        <f ca="1">IF(INDIRECT("A67")="","",INDIRECT("A67"))</f>
        <v/>
      </c>
      <c r="M67" s="85" t="str">
        <f ca="1">IF(INDIRECT("C67")="","",INDIRECT("C67"))</f>
        <v/>
      </c>
      <c r="N67" s="85" t="str">
        <f ca="1">IF(INDIRECT("D67")="","",INDIRECT("D67"))</f>
        <v/>
      </c>
      <c r="O67" s="85" t="str">
        <f ca="1">IF(INDIRECT("E67")="","",INDIRECT("E67"))</f>
        <v/>
      </c>
    </row>
    <row r="68" spans="1:15" ht="20.100000000000001" customHeight="1" x14ac:dyDescent="0.15">
      <c r="A68" s="91"/>
      <c r="B68" s="92"/>
      <c r="C68" s="90"/>
      <c r="D68" s="93"/>
      <c r="E68" s="93"/>
      <c r="F68" s="91"/>
      <c r="G68" s="90"/>
      <c r="H68" s="65" t="str">
        <f>IF(C68="","",IF(ISERROR(VLOOKUP(C68,男子複!C:G,1,FALSE)),"","★"))</f>
        <v/>
      </c>
      <c r="I68" s="65" t="str">
        <f>IF(C68="","",IF(ISERROR(VLOOKUP(C68,混合複!C:G,1,FALSE)),"","★"))</f>
        <v/>
      </c>
      <c r="J68" s="65" t="str">
        <f t="shared" si="0"/>
        <v/>
      </c>
      <c r="L68" s="85" t="str">
        <f ca="1">IF(INDIRECT("A68")="","",INDIRECT("A68"))</f>
        <v/>
      </c>
      <c r="M68" s="85" t="str">
        <f ca="1">IF(INDIRECT("C68")="","",INDIRECT("C68"))</f>
        <v/>
      </c>
      <c r="N68" s="85" t="str">
        <f ca="1">IF(INDIRECT("D68")="","",INDIRECT("D68"))</f>
        <v/>
      </c>
      <c r="O68" s="85" t="str">
        <f ca="1">IF(INDIRECT("E68")="","",INDIRECT("E68"))</f>
        <v/>
      </c>
    </row>
    <row r="69" spans="1:15" ht="20.100000000000001" customHeight="1" x14ac:dyDescent="0.15">
      <c r="A69" s="91"/>
      <c r="B69" s="92"/>
      <c r="C69" s="90"/>
      <c r="D69" s="93"/>
      <c r="E69" s="93"/>
      <c r="F69" s="91"/>
      <c r="G69" s="90"/>
      <c r="H69" s="65" t="str">
        <f>IF(C69="","",IF(ISERROR(VLOOKUP(C69,男子複!C:G,1,FALSE)),"","★"))</f>
        <v/>
      </c>
      <c r="I69" s="65" t="str">
        <f>IF(C69="","",IF(ISERROR(VLOOKUP(C69,混合複!C:G,1,FALSE)),"","★"))</f>
        <v/>
      </c>
      <c r="J69" s="65" t="str">
        <f t="shared" si="0"/>
        <v/>
      </c>
      <c r="L69" s="85" t="str">
        <f ca="1">IF(INDIRECT("A69")="","",INDIRECT("A69"))</f>
        <v/>
      </c>
      <c r="M69" s="85" t="str">
        <f ca="1">IF(INDIRECT("C69")="","",INDIRECT("C69"))</f>
        <v/>
      </c>
      <c r="N69" s="85" t="str">
        <f ca="1">IF(INDIRECT("D69")="","",INDIRECT("D69"))</f>
        <v/>
      </c>
      <c r="O69" s="85" t="str">
        <f ca="1">IF(INDIRECT("E69")="","",INDIRECT("E69"))</f>
        <v/>
      </c>
    </row>
    <row r="70" spans="1:15" ht="20.100000000000001" customHeight="1" x14ac:dyDescent="0.15">
      <c r="A70" s="91"/>
      <c r="B70" s="92"/>
      <c r="C70" s="90"/>
      <c r="D70" s="93"/>
      <c r="E70" s="93"/>
      <c r="F70" s="91"/>
      <c r="G70" s="90"/>
      <c r="H70" s="65" t="str">
        <f>IF(C70="","",IF(ISERROR(VLOOKUP(C70,男子複!C:G,1,FALSE)),"","★"))</f>
        <v/>
      </c>
      <c r="I70" s="65" t="str">
        <f>IF(C70="","",IF(ISERROR(VLOOKUP(C70,混合複!C:G,1,FALSE)),"","★"))</f>
        <v/>
      </c>
      <c r="J70" s="65" t="str">
        <f t="shared" si="0"/>
        <v/>
      </c>
      <c r="L70" s="85" t="str">
        <f ca="1">IF(INDIRECT("A70")="","",INDIRECT("A70"))</f>
        <v/>
      </c>
      <c r="M70" s="85" t="str">
        <f ca="1">IF(INDIRECT("C70")="","",INDIRECT("C70"))</f>
        <v/>
      </c>
      <c r="N70" s="85" t="str">
        <f ca="1">IF(INDIRECT("D70")="","",INDIRECT("D70"))</f>
        <v/>
      </c>
      <c r="O70" s="85" t="str">
        <f ca="1">IF(INDIRECT("E70")="","",INDIRECT("E70"))</f>
        <v/>
      </c>
    </row>
    <row r="71" spans="1:15" ht="20.100000000000001" customHeight="1" x14ac:dyDescent="0.15">
      <c r="A71" s="91"/>
      <c r="B71" s="92"/>
      <c r="C71" s="90"/>
      <c r="D71" s="93"/>
      <c r="E71" s="93"/>
      <c r="F71" s="91"/>
      <c r="G71" s="90"/>
      <c r="H71" s="65" t="str">
        <f>IF(C71="","",IF(ISERROR(VLOOKUP(C71,男子複!C:G,1,FALSE)),"","★"))</f>
        <v/>
      </c>
      <c r="I71" s="65" t="str">
        <f>IF(C71="","",IF(ISERROR(VLOOKUP(C71,混合複!C:G,1,FALSE)),"","★"))</f>
        <v/>
      </c>
      <c r="J71" s="65" t="str">
        <f t="shared" si="0"/>
        <v/>
      </c>
      <c r="L71" s="85" t="str">
        <f ca="1">IF(INDIRECT("A71")="","",INDIRECT("A71"))</f>
        <v/>
      </c>
      <c r="M71" s="85" t="str">
        <f ca="1">IF(INDIRECT("C71")="","",INDIRECT("C71"))</f>
        <v/>
      </c>
      <c r="N71" s="85" t="str">
        <f ca="1">IF(INDIRECT("D71")="","",INDIRECT("D71"))</f>
        <v/>
      </c>
      <c r="O71" s="85" t="str">
        <f ca="1">IF(INDIRECT("E71")="","",INDIRECT("E71"))</f>
        <v/>
      </c>
    </row>
    <row r="72" spans="1:15" ht="20.100000000000001" customHeight="1" x14ac:dyDescent="0.15">
      <c r="A72" s="91"/>
      <c r="B72" s="92"/>
      <c r="C72" s="90"/>
      <c r="D72" s="93"/>
      <c r="E72" s="93"/>
      <c r="F72" s="91"/>
      <c r="G72" s="90"/>
      <c r="H72" s="65" t="str">
        <f>IF(C72="","",IF(ISERROR(VLOOKUP(C72,男子複!C:G,1,FALSE)),"","★"))</f>
        <v/>
      </c>
      <c r="I72" s="65" t="str">
        <f>IF(C72="","",IF(ISERROR(VLOOKUP(C72,混合複!C:G,1,FALSE)),"","★"))</f>
        <v/>
      </c>
      <c r="J72" s="65" t="str">
        <f t="shared" si="0"/>
        <v/>
      </c>
      <c r="L72" s="85" t="str">
        <f ca="1">IF(INDIRECT("A72")="","",INDIRECT("A72"))</f>
        <v/>
      </c>
      <c r="M72" s="85" t="str">
        <f ca="1">IF(INDIRECT("C72")="","",INDIRECT("C72"))</f>
        <v/>
      </c>
      <c r="N72" s="85" t="str">
        <f ca="1">IF(INDIRECT("D72")="","",INDIRECT("D72"))</f>
        <v/>
      </c>
      <c r="O72" s="85" t="str">
        <f ca="1">IF(INDIRECT("E72")="","",INDIRECT("E72"))</f>
        <v/>
      </c>
    </row>
    <row r="73" spans="1:15" ht="20.100000000000001" customHeight="1" x14ac:dyDescent="0.15">
      <c r="A73" s="91"/>
      <c r="B73" s="92"/>
      <c r="C73" s="90"/>
      <c r="D73" s="93"/>
      <c r="E73" s="93"/>
      <c r="F73" s="91"/>
      <c r="G73" s="90"/>
      <c r="H73" s="65" t="str">
        <f>IF(C73="","",IF(ISERROR(VLOOKUP(C73,男子複!C:G,1,FALSE)),"","★"))</f>
        <v/>
      </c>
      <c r="I73" s="65" t="str">
        <f>IF(C73="","",IF(ISERROR(VLOOKUP(C73,混合複!C:G,1,FALSE)),"","★"))</f>
        <v/>
      </c>
      <c r="J73" s="65" t="str">
        <f t="shared" ref="J73:J80" si="1">IF(H73="","",IF(I73="★","◎",""))</f>
        <v/>
      </c>
      <c r="L73" s="85" t="str">
        <f ca="1">IF(INDIRECT("A73")="","",INDIRECT("A73"))</f>
        <v/>
      </c>
      <c r="M73" s="85" t="str">
        <f ca="1">IF(INDIRECT("C73")="","",INDIRECT("C73"))</f>
        <v/>
      </c>
      <c r="N73" s="85" t="str">
        <f ca="1">IF(INDIRECT("D73")="","",INDIRECT("D73"))</f>
        <v/>
      </c>
      <c r="O73" s="85" t="str">
        <f ca="1">IF(INDIRECT("E73")="","",INDIRECT("E73"))</f>
        <v/>
      </c>
    </row>
    <row r="74" spans="1:15" ht="20.100000000000001" customHeight="1" x14ac:dyDescent="0.15">
      <c r="A74" s="91"/>
      <c r="B74" s="92"/>
      <c r="C74" s="90"/>
      <c r="D74" s="93"/>
      <c r="E74" s="93"/>
      <c r="F74" s="91"/>
      <c r="G74" s="90"/>
      <c r="H74" s="65" t="str">
        <f>IF(C74="","",IF(ISERROR(VLOOKUP(C74,男子複!C:G,1,FALSE)),"","★"))</f>
        <v/>
      </c>
      <c r="I74" s="65" t="str">
        <f>IF(C74="","",IF(ISERROR(VLOOKUP(C74,混合複!C:G,1,FALSE)),"","★"))</f>
        <v/>
      </c>
      <c r="J74" s="65" t="str">
        <f t="shared" si="1"/>
        <v/>
      </c>
      <c r="L74" s="85" t="str">
        <f ca="1">IF(INDIRECT("A74")="","",INDIRECT("A74"))</f>
        <v/>
      </c>
      <c r="M74" s="85" t="str">
        <f ca="1">IF(INDIRECT("C74")="","",INDIRECT("C74"))</f>
        <v/>
      </c>
      <c r="N74" s="85" t="str">
        <f ca="1">IF(INDIRECT("D74")="","",INDIRECT("D74"))</f>
        <v/>
      </c>
      <c r="O74" s="85" t="str">
        <f ca="1">IF(INDIRECT("E74")="","",INDIRECT("E74"))</f>
        <v/>
      </c>
    </row>
    <row r="75" spans="1:15" ht="20.100000000000001" customHeight="1" x14ac:dyDescent="0.15">
      <c r="A75" s="91"/>
      <c r="B75" s="92"/>
      <c r="C75" s="90"/>
      <c r="D75" s="93"/>
      <c r="E75" s="93"/>
      <c r="F75" s="91"/>
      <c r="G75" s="90"/>
      <c r="H75" s="65" t="str">
        <f>IF(C75="","",IF(ISERROR(VLOOKUP(C75,男子複!C:G,1,FALSE)),"","★"))</f>
        <v/>
      </c>
      <c r="I75" s="65" t="str">
        <f>IF(C75="","",IF(ISERROR(VLOOKUP(C75,混合複!C:G,1,FALSE)),"","★"))</f>
        <v/>
      </c>
      <c r="J75" s="65" t="str">
        <f t="shared" si="1"/>
        <v/>
      </c>
      <c r="L75" s="85" t="str">
        <f ca="1">IF(INDIRECT("A75")="","",INDIRECT("A75"))</f>
        <v/>
      </c>
      <c r="M75" s="85" t="str">
        <f ca="1">IF(INDIRECT("C75")="","",INDIRECT("C75"))</f>
        <v/>
      </c>
      <c r="N75" s="85" t="str">
        <f ca="1">IF(INDIRECT("D75")="","",INDIRECT("D75"))</f>
        <v/>
      </c>
      <c r="O75" s="85" t="str">
        <f ca="1">IF(INDIRECT("E75")="","",INDIRECT("E75"))</f>
        <v/>
      </c>
    </row>
    <row r="76" spans="1:15" ht="20.100000000000001" customHeight="1" x14ac:dyDescent="0.15">
      <c r="A76" s="91"/>
      <c r="B76" s="92"/>
      <c r="C76" s="90"/>
      <c r="D76" s="93"/>
      <c r="E76" s="93"/>
      <c r="F76" s="91"/>
      <c r="G76" s="90"/>
      <c r="H76" s="65" t="str">
        <f>IF(C76="","",IF(ISERROR(VLOOKUP(C76,男子複!C:G,1,FALSE)),"","★"))</f>
        <v/>
      </c>
      <c r="I76" s="65" t="str">
        <f>IF(C76="","",IF(ISERROR(VLOOKUP(C76,混合複!C:G,1,FALSE)),"","★"))</f>
        <v/>
      </c>
      <c r="J76" s="65" t="str">
        <f t="shared" si="1"/>
        <v/>
      </c>
      <c r="L76" s="85" t="str">
        <f ca="1">IF(INDIRECT("A76")="","",INDIRECT("A76"))</f>
        <v/>
      </c>
      <c r="M76" s="85" t="str">
        <f ca="1">IF(INDIRECT("C76")="","",INDIRECT("C76"))</f>
        <v/>
      </c>
      <c r="N76" s="85" t="str">
        <f ca="1">IF(INDIRECT("D76")="","",INDIRECT("D76"))</f>
        <v/>
      </c>
      <c r="O76" s="85" t="str">
        <f ca="1">IF(INDIRECT("E76")="","",INDIRECT("E76"))</f>
        <v/>
      </c>
    </row>
    <row r="77" spans="1:15" ht="20.100000000000001" customHeight="1" x14ac:dyDescent="0.15">
      <c r="A77" s="91"/>
      <c r="B77" s="92"/>
      <c r="C77" s="90"/>
      <c r="D77" s="93"/>
      <c r="E77" s="93"/>
      <c r="F77" s="91"/>
      <c r="G77" s="90"/>
      <c r="H77" s="65" t="str">
        <f>IF(C77="","",IF(ISERROR(VLOOKUP(C77,男子複!C:G,1,FALSE)),"","★"))</f>
        <v/>
      </c>
      <c r="I77" s="65" t="str">
        <f>IF(C77="","",IF(ISERROR(VLOOKUP(C77,混合複!C:G,1,FALSE)),"","★"))</f>
        <v/>
      </c>
      <c r="J77" s="65" t="str">
        <f t="shared" si="1"/>
        <v/>
      </c>
      <c r="L77" s="85" t="str">
        <f ca="1">IF(INDIRECT("A77")="","",INDIRECT("A77"))</f>
        <v/>
      </c>
      <c r="M77" s="85" t="str">
        <f ca="1">IF(INDIRECT("C77")="","",INDIRECT("C77"))</f>
        <v/>
      </c>
      <c r="N77" s="85" t="str">
        <f ca="1">IF(INDIRECT("D77")="","",INDIRECT("D77"))</f>
        <v/>
      </c>
      <c r="O77" s="85" t="str">
        <f ca="1">IF(INDIRECT("E77")="","",INDIRECT("E77"))</f>
        <v/>
      </c>
    </row>
    <row r="78" spans="1:15" ht="20.100000000000001" customHeight="1" x14ac:dyDescent="0.15">
      <c r="A78" s="91"/>
      <c r="B78" s="92"/>
      <c r="C78" s="90"/>
      <c r="D78" s="93"/>
      <c r="E78" s="93"/>
      <c r="F78" s="91"/>
      <c r="G78" s="90"/>
      <c r="H78" s="65" t="str">
        <f>IF(C78="","",IF(ISERROR(VLOOKUP(C78,男子複!C:G,1,FALSE)),"","★"))</f>
        <v/>
      </c>
      <c r="I78" s="65" t="str">
        <f>IF(C78="","",IF(ISERROR(VLOOKUP(C78,混合複!C:G,1,FALSE)),"","★"))</f>
        <v/>
      </c>
      <c r="J78" s="65" t="str">
        <f t="shared" si="1"/>
        <v/>
      </c>
      <c r="L78" s="85" t="str">
        <f ca="1">IF(INDIRECT("A78")="","",INDIRECT("A78"))</f>
        <v/>
      </c>
      <c r="M78" s="85" t="str">
        <f ca="1">IF(INDIRECT("C78")="","",INDIRECT("C78"))</f>
        <v/>
      </c>
      <c r="N78" s="85" t="str">
        <f ca="1">IF(INDIRECT("D78")="","",INDIRECT("D78"))</f>
        <v/>
      </c>
      <c r="O78" s="85" t="str">
        <f ca="1">IF(INDIRECT("E78")="","",INDIRECT("E78"))</f>
        <v/>
      </c>
    </row>
    <row r="79" spans="1:15" ht="20.100000000000001" customHeight="1" x14ac:dyDescent="0.15">
      <c r="A79" s="91"/>
      <c r="B79" s="92"/>
      <c r="C79" s="90"/>
      <c r="D79" s="93"/>
      <c r="E79" s="93"/>
      <c r="F79" s="91"/>
      <c r="G79" s="90"/>
      <c r="H79" s="65" t="str">
        <f>IF(C79="","",IF(ISERROR(VLOOKUP(C79,男子複!C:G,1,FALSE)),"","★"))</f>
        <v/>
      </c>
      <c r="I79" s="65" t="str">
        <f>IF(C79="","",IF(ISERROR(VLOOKUP(C79,混合複!C:G,1,FALSE)),"","★"))</f>
        <v/>
      </c>
      <c r="J79" s="65" t="str">
        <f t="shared" si="1"/>
        <v/>
      </c>
      <c r="L79" s="85" t="str">
        <f ca="1">IF(INDIRECT("A79")="","",INDIRECT("A79"))</f>
        <v/>
      </c>
      <c r="M79" s="85" t="str">
        <f ca="1">IF(INDIRECT("C79")="","",INDIRECT("C79"))</f>
        <v/>
      </c>
      <c r="N79" s="85" t="str">
        <f ca="1">IF(INDIRECT("D79")="","",INDIRECT("D79"))</f>
        <v/>
      </c>
      <c r="O79" s="85" t="str">
        <f ca="1">IF(INDIRECT("E79")="","",INDIRECT("E79"))</f>
        <v/>
      </c>
    </row>
    <row r="80" spans="1:15" ht="20.100000000000001" customHeight="1" x14ac:dyDescent="0.15">
      <c r="A80" s="91"/>
      <c r="B80" s="92"/>
      <c r="C80" s="90"/>
      <c r="D80" s="93"/>
      <c r="E80" s="93"/>
      <c r="F80" s="91"/>
      <c r="G80" s="90"/>
      <c r="H80" s="65" t="str">
        <f>IF(C80="","",IF(ISERROR(VLOOKUP(C80,男子複!C:G,1,FALSE)),"","★"))</f>
        <v/>
      </c>
      <c r="I80" s="65" t="str">
        <f>IF(C80="","",IF(ISERROR(VLOOKUP(C80,混合複!C:G,1,FALSE)),"","★"))</f>
        <v/>
      </c>
      <c r="J80" s="65" t="str">
        <f t="shared" si="1"/>
        <v/>
      </c>
      <c r="L80" s="85" t="str">
        <f ca="1">IF(INDIRECT("A80")="","",INDIRECT("A80"))</f>
        <v/>
      </c>
      <c r="M80" s="85" t="str">
        <f ca="1">IF(INDIRECT("C80")="","",INDIRECT("C80"))</f>
        <v/>
      </c>
      <c r="N80" s="85" t="str">
        <f ca="1">IF(INDIRECT("D80")="","",INDIRECT("D80"))</f>
        <v/>
      </c>
      <c r="O80" s="85" t="str">
        <f ca="1">IF(INDIRECT("E80")="","",INDIRECT("E80"))</f>
        <v/>
      </c>
    </row>
  </sheetData>
  <sheetProtection sheet="1" objects="1" scenarios="1"/>
  <mergeCells count="5">
    <mergeCell ref="A6:F6"/>
    <mergeCell ref="A4:G4"/>
    <mergeCell ref="E1:G3"/>
    <mergeCell ref="A5:D5"/>
    <mergeCell ref="E5:G5"/>
  </mergeCells>
  <phoneticPr fontId="8"/>
  <dataValidations count="1">
    <dataValidation type="list" allowBlank="1" showInputMessage="1" showErrorMessage="1" sqref="A8:A65536" xr:uid="{00000000-0002-0000-0100-000000000000}">
      <formula1>"Ａ,Ｂ,Ａ（高校以下）,Ｂ（高校以下）,Ｃ（高校以下）"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80"/>
  <sheetViews>
    <sheetView zoomScaleNormal="100" workbookViewId="0"/>
  </sheetViews>
  <sheetFormatPr defaultRowHeight="20.100000000000001" customHeight="1" x14ac:dyDescent="0.15"/>
  <cols>
    <col min="1" max="1" width="14.125" style="61" customWidth="1"/>
    <col min="2" max="2" width="6.125" style="62" customWidth="1"/>
    <col min="3" max="3" width="16.625" style="63" customWidth="1"/>
    <col min="4" max="4" width="15.125" style="64" customWidth="1"/>
    <col min="5" max="5" width="10.625" style="64" customWidth="1"/>
    <col min="6" max="6" width="9.125" style="61" customWidth="1"/>
    <col min="7" max="7" width="12.625" style="63" customWidth="1"/>
    <col min="8" max="10" width="4.625" style="67" customWidth="1"/>
    <col min="11" max="11" width="9" style="22"/>
    <col min="12" max="15" width="9" style="84"/>
    <col min="16" max="16384" width="9" style="22"/>
  </cols>
  <sheetData>
    <row r="1" spans="1:15" ht="15.95" customHeight="1" x14ac:dyDescent="0.15">
      <c r="A1" s="27"/>
      <c r="B1" s="28" t="s">
        <v>83</v>
      </c>
      <c r="C1" s="213"/>
      <c r="D1" s="41" t="s">
        <v>84</v>
      </c>
      <c r="E1" s="195"/>
      <c r="F1" s="196"/>
      <c r="G1" s="197"/>
    </row>
    <row r="2" spans="1:15" ht="15.95" customHeight="1" x14ac:dyDescent="0.15">
      <c r="A2" s="27" t="s">
        <v>55</v>
      </c>
      <c r="B2" s="29">
        <f>COUNTIF(A:A,"Ａ")</f>
        <v>0</v>
      </c>
      <c r="C2" s="214"/>
      <c r="D2" s="44"/>
      <c r="E2" s="198"/>
      <c r="F2" s="199"/>
      <c r="G2" s="200"/>
    </row>
    <row r="3" spans="1:15" ht="15.95" customHeight="1" x14ac:dyDescent="0.15">
      <c r="A3" s="27" t="s">
        <v>56</v>
      </c>
      <c r="B3" s="29">
        <f>COUNTIF(A:A,"Ａ（高校以下）")</f>
        <v>0</v>
      </c>
      <c r="C3" s="215"/>
      <c r="D3" s="42">
        <f>COUNTIF(A:A,"Ｃ（高校以下）")</f>
        <v>0</v>
      </c>
      <c r="E3" s="201"/>
      <c r="F3" s="202"/>
      <c r="G3" s="203"/>
    </row>
    <row r="4" spans="1:15" ht="69.95" customHeight="1" x14ac:dyDescent="0.15">
      <c r="A4" s="193" t="s">
        <v>54</v>
      </c>
      <c r="B4" s="194"/>
      <c r="C4" s="194"/>
      <c r="D4" s="194"/>
      <c r="E4" s="194"/>
      <c r="F4" s="194"/>
      <c r="G4" s="194"/>
      <c r="H4" s="68" t="s">
        <v>87</v>
      </c>
      <c r="I4" s="68" t="s">
        <v>88</v>
      </c>
      <c r="J4" s="68" t="s">
        <v>90</v>
      </c>
    </row>
    <row r="5" spans="1:15" ht="29.25" customHeight="1" x14ac:dyDescent="0.15">
      <c r="A5" s="204" t="str">
        <f>IF(申込用紙!B2="", "", 申込用紙!B2)</f>
        <v/>
      </c>
      <c r="B5" s="204"/>
      <c r="C5" s="204"/>
      <c r="D5" s="204"/>
      <c r="E5" s="205" t="str">
        <f>IF(申込用紙!G2="","",申込用紙!G2)</f>
        <v/>
      </c>
      <c r="F5" s="205"/>
      <c r="G5" s="205"/>
      <c r="H5" s="67">
        <f>COUNTIF(H8:H80,"★")</f>
        <v>0</v>
      </c>
      <c r="I5" s="67">
        <f>COUNTIF(I8:I80,"★")</f>
        <v>0</v>
      </c>
      <c r="J5" s="67">
        <f>COUNTIF(J8:J80,"◎")</f>
        <v>0</v>
      </c>
    </row>
    <row r="6" spans="1:15" ht="39" customHeight="1" x14ac:dyDescent="0.15">
      <c r="A6" s="191" t="s">
        <v>127</v>
      </c>
      <c r="B6" s="192"/>
      <c r="C6" s="192"/>
      <c r="D6" s="192"/>
      <c r="E6" s="192"/>
      <c r="F6" s="192"/>
      <c r="G6" s="45" t="s">
        <v>59</v>
      </c>
    </row>
    <row r="7" spans="1:15" ht="25.5" customHeight="1" x14ac:dyDescent="0.15">
      <c r="A7" s="31" t="s">
        <v>45</v>
      </c>
      <c r="B7" s="31" t="s">
        <v>85</v>
      </c>
      <c r="C7" s="43" t="s">
        <v>46</v>
      </c>
      <c r="D7" s="43" t="s">
        <v>86</v>
      </c>
      <c r="E7" s="43" t="s">
        <v>66</v>
      </c>
      <c r="F7" s="32" t="s">
        <v>50</v>
      </c>
      <c r="G7" s="43" t="s">
        <v>47</v>
      </c>
    </row>
    <row r="8" spans="1:15" ht="20.100000000000001" customHeight="1" x14ac:dyDescent="0.15">
      <c r="A8" s="94"/>
      <c r="B8" s="95"/>
      <c r="C8" s="96"/>
      <c r="D8" s="97"/>
      <c r="E8" s="97"/>
      <c r="F8" s="94"/>
      <c r="G8" s="96"/>
      <c r="H8" s="67" t="str">
        <f>IF(C8="","",IF(ISERROR(VLOOKUP(C8,女子複!C:G,1,FALSE)),"","★"))</f>
        <v/>
      </c>
      <c r="I8" s="67" t="str">
        <f>IF(C8="","",IF(ISERROR(VLOOKUP(C8,混合複!C:G,1,FALSE)),"","★"))</f>
        <v/>
      </c>
      <c r="J8" s="67" t="str">
        <f>IF(H8="","",IF(I8="★","◎",""))</f>
        <v/>
      </c>
      <c r="L8" s="85" t="str">
        <f ca="1">IF(INDIRECT("A8")="","",INDIRECT("A8"))</f>
        <v/>
      </c>
      <c r="M8" s="85" t="str">
        <f ca="1">IF(INDIRECT("C8")="","",INDIRECT("C8"))</f>
        <v/>
      </c>
      <c r="N8" s="85" t="str">
        <f ca="1">IF(INDIRECT("D8")="","",INDIRECT("D8"))</f>
        <v/>
      </c>
      <c r="O8" s="85" t="str">
        <f ca="1">IF(INDIRECT("E8")="","",INDIRECT("E8"))</f>
        <v/>
      </c>
    </row>
    <row r="9" spans="1:15" ht="20.100000000000001" customHeight="1" x14ac:dyDescent="0.15">
      <c r="A9" s="94"/>
      <c r="B9" s="95"/>
      <c r="C9" s="96"/>
      <c r="D9" s="97"/>
      <c r="E9" s="97"/>
      <c r="F9" s="94"/>
      <c r="G9" s="96"/>
      <c r="H9" s="67" t="str">
        <f>IF(C9="","",IF(ISERROR(VLOOKUP(C9,女子複!C:G,1,FALSE)),"","★"))</f>
        <v/>
      </c>
      <c r="I9" s="67" t="str">
        <f>IF(C9="","",IF(ISERROR(VLOOKUP(C9,混合複!C:G,1,FALSE)),"","★"))</f>
        <v/>
      </c>
      <c r="J9" s="67" t="str">
        <f t="shared" ref="J9:J72" si="0">IF(H9="","",IF(I9="★","◎",""))</f>
        <v/>
      </c>
      <c r="L9" s="85" t="str">
        <f ca="1">IF(INDIRECT("A9")="","",INDIRECT("A9"))</f>
        <v/>
      </c>
      <c r="M9" s="85" t="str">
        <f ca="1">IF(INDIRECT("C9")="","",INDIRECT("C9"))</f>
        <v/>
      </c>
      <c r="N9" s="85" t="str">
        <f ca="1">IF(INDIRECT("D9")="","",INDIRECT("D9"))</f>
        <v/>
      </c>
      <c r="O9" s="85" t="str">
        <f ca="1">IF(INDIRECT("E9")="","",INDIRECT("E9"))</f>
        <v/>
      </c>
    </row>
    <row r="10" spans="1:15" ht="20.100000000000001" customHeight="1" x14ac:dyDescent="0.15">
      <c r="A10" s="94"/>
      <c r="B10" s="95"/>
      <c r="C10" s="96"/>
      <c r="D10" s="97"/>
      <c r="E10" s="97"/>
      <c r="F10" s="94"/>
      <c r="G10" s="96"/>
      <c r="H10" s="67" t="str">
        <f>IF(C10="","",IF(ISERROR(VLOOKUP(C10,女子複!C:G,1,FALSE)),"","★"))</f>
        <v/>
      </c>
      <c r="I10" s="67" t="str">
        <f>IF(C10="","",IF(ISERROR(VLOOKUP(C10,混合複!C:G,1,FALSE)),"","★"))</f>
        <v/>
      </c>
      <c r="J10" s="67" t="str">
        <f t="shared" si="0"/>
        <v/>
      </c>
      <c r="L10" s="85" t="str">
        <f ca="1">IF(INDIRECT("A10")="","",INDIRECT("A10"))</f>
        <v/>
      </c>
      <c r="M10" s="85" t="str">
        <f ca="1">IF(INDIRECT("C10")="","",INDIRECT("C10"))</f>
        <v/>
      </c>
      <c r="N10" s="85" t="str">
        <f ca="1">IF(INDIRECT("D10")="","",INDIRECT("D10"))</f>
        <v/>
      </c>
      <c r="O10" s="85" t="str">
        <f ca="1">IF(INDIRECT("E10")="","",INDIRECT("E10"))</f>
        <v/>
      </c>
    </row>
    <row r="11" spans="1:15" ht="20.100000000000001" customHeight="1" x14ac:dyDescent="0.15">
      <c r="A11" s="94"/>
      <c r="B11" s="95"/>
      <c r="C11" s="96"/>
      <c r="D11" s="97"/>
      <c r="E11" s="97"/>
      <c r="F11" s="94"/>
      <c r="G11" s="96"/>
      <c r="H11" s="67" t="str">
        <f>IF(C11="","",IF(ISERROR(VLOOKUP(C11,女子複!C:G,1,FALSE)),"","★"))</f>
        <v/>
      </c>
      <c r="I11" s="67" t="str">
        <f>IF(C11="","",IF(ISERROR(VLOOKUP(C11,混合複!C:G,1,FALSE)),"","★"))</f>
        <v/>
      </c>
      <c r="J11" s="67" t="str">
        <f t="shared" si="0"/>
        <v/>
      </c>
      <c r="L11" s="85" t="str">
        <f ca="1">IF(INDIRECT("A11")="","",INDIRECT("A11"))</f>
        <v/>
      </c>
      <c r="M11" s="85" t="str">
        <f ca="1">IF(INDIRECT("C11")="","",INDIRECT("C11"))</f>
        <v/>
      </c>
      <c r="N11" s="85" t="str">
        <f ca="1">IF(INDIRECT("D11")="","",INDIRECT("D11"))</f>
        <v/>
      </c>
      <c r="O11" s="85" t="str">
        <f ca="1">IF(INDIRECT("E11")="","",INDIRECT("E11"))</f>
        <v/>
      </c>
    </row>
    <row r="12" spans="1:15" ht="20.100000000000001" customHeight="1" x14ac:dyDescent="0.15">
      <c r="A12" s="94"/>
      <c r="B12" s="95"/>
      <c r="C12" s="96"/>
      <c r="D12" s="97"/>
      <c r="E12" s="97"/>
      <c r="F12" s="94"/>
      <c r="G12" s="96"/>
      <c r="H12" s="67" t="str">
        <f>IF(C12="","",IF(ISERROR(VLOOKUP(C12,女子複!C:G,1,FALSE)),"","★"))</f>
        <v/>
      </c>
      <c r="I12" s="67" t="str">
        <f>IF(C12="","",IF(ISERROR(VLOOKUP(C12,混合複!C:G,1,FALSE)),"","★"))</f>
        <v/>
      </c>
      <c r="J12" s="67" t="str">
        <f t="shared" si="0"/>
        <v/>
      </c>
      <c r="L12" s="85" t="str">
        <f ca="1">IF(INDIRECT("A12")="","",INDIRECT("A12"))</f>
        <v/>
      </c>
      <c r="M12" s="85" t="str">
        <f ca="1">IF(INDIRECT("C12")="","",INDIRECT("C12"))</f>
        <v/>
      </c>
      <c r="N12" s="85" t="str">
        <f ca="1">IF(INDIRECT("D12")="","",INDIRECT("D12"))</f>
        <v/>
      </c>
      <c r="O12" s="85" t="str">
        <f ca="1">IF(INDIRECT("E12")="","",INDIRECT("E12"))</f>
        <v/>
      </c>
    </row>
    <row r="13" spans="1:15" ht="20.100000000000001" customHeight="1" x14ac:dyDescent="0.15">
      <c r="A13" s="94"/>
      <c r="B13" s="95"/>
      <c r="C13" s="96"/>
      <c r="D13" s="97"/>
      <c r="E13" s="97"/>
      <c r="F13" s="94"/>
      <c r="G13" s="96"/>
      <c r="H13" s="67" t="str">
        <f>IF(C13="","",IF(ISERROR(VLOOKUP(C13,女子複!C:G,1,FALSE)),"","★"))</f>
        <v/>
      </c>
      <c r="I13" s="67" t="str">
        <f>IF(C13="","",IF(ISERROR(VLOOKUP(C13,混合複!C:G,1,FALSE)),"","★"))</f>
        <v/>
      </c>
      <c r="J13" s="67" t="str">
        <f t="shared" si="0"/>
        <v/>
      </c>
      <c r="L13" s="85" t="str">
        <f ca="1">IF(INDIRECT("A13")="","",INDIRECT("A13"))</f>
        <v/>
      </c>
      <c r="M13" s="85" t="str">
        <f ca="1">IF(INDIRECT("C13")="","",INDIRECT("C13"))</f>
        <v/>
      </c>
      <c r="N13" s="85" t="str">
        <f ca="1">IF(INDIRECT("D13")="","",INDIRECT("D13"))</f>
        <v/>
      </c>
      <c r="O13" s="85" t="str">
        <f ca="1">IF(INDIRECT("E13")="","",INDIRECT("E13"))</f>
        <v/>
      </c>
    </row>
    <row r="14" spans="1:15" ht="20.100000000000001" customHeight="1" x14ac:dyDescent="0.15">
      <c r="A14" s="94"/>
      <c r="B14" s="95"/>
      <c r="C14" s="96"/>
      <c r="D14" s="97"/>
      <c r="E14" s="97"/>
      <c r="F14" s="94"/>
      <c r="G14" s="96"/>
      <c r="H14" s="67" t="str">
        <f>IF(C14="","",IF(ISERROR(VLOOKUP(C14,女子複!C:G,1,FALSE)),"","★"))</f>
        <v/>
      </c>
      <c r="I14" s="67" t="str">
        <f>IF(C14="","",IF(ISERROR(VLOOKUP(C14,混合複!C:G,1,FALSE)),"","★"))</f>
        <v/>
      </c>
      <c r="J14" s="67" t="str">
        <f t="shared" si="0"/>
        <v/>
      </c>
      <c r="L14" s="85" t="str">
        <f ca="1">IF(INDIRECT("A14")="","",INDIRECT("A14"))</f>
        <v/>
      </c>
      <c r="M14" s="85" t="str">
        <f ca="1">IF(INDIRECT("C14")="","",INDIRECT("C14"))</f>
        <v/>
      </c>
      <c r="N14" s="85" t="str">
        <f ca="1">IF(INDIRECT("D14")="","",INDIRECT("D14"))</f>
        <v/>
      </c>
      <c r="O14" s="85" t="str">
        <f ca="1">IF(INDIRECT("E14")="","",INDIRECT("E14"))</f>
        <v/>
      </c>
    </row>
    <row r="15" spans="1:15" ht="20.100000000000001" customHeight="1" x14ac:dyDescent="0.15">
      <c r="A15" s="94"/>
      <c r="B15" s="95"/>
      <c r="C15" s="96"/>
      <c r="D15" s="97"/>
      <c r="E15" s="97"/>
      <c r="F15" s="94"/>
      <c r="G15" s="96"/>
      <c r="H15" s="67" t="str">
        <f>IF(C15="","",IF(ISERROR(VLOOKUP(C15,女子複!C:G,1,FALSE)),"","★"))</f>
        <v/>
      </c>
      <c r="I15" s="67" t="str">
        <f>IF(C15="","",IF(ISERROR(VLOOKUP(C15,混合複!C:G,1,FALSE)),"","★"))</f>
        <v/>
      </c>
      <c r="J15" s="67" t="str">
        <f t="shared" si="0"/>
        <v/>
      </c>
      <c r="L15" s="85" t="str">
        <f ca="1">IF(INDIRECT("A15")="","",INDIRECT("A15"))</f>
        <v/>
      </c>
      <c r="M15" s="85" t="str">
        <f ca="1">IF(INDIRECT("C15")="","",INDIRECT("C15"))</f>
        <v/>
      </c>
      <c r="N15" s="85" t="str">
        <f ca="1">IF(INDIRECT("D15")="","",INDIRECT("D15"))</f>
        <v/>
      </c>
      <c r="O15" s="85" t="str">
        <f ca="1">IF(INDIRECT("E15")="","",INDIRECT("E15"))</f>
        <v/>
      </c>
    </row>
    <row r="16" spans="1:15" ht="20.100000000000001" customHeight="1" x14ac:dyDescent="0.15">
      <c r="A16" s="94"/>
      <c r="B16" s="95"/>
      <c r="C16" s="96"/>
      <c r="D16" s="97"/>
      <c r="E16" s="97"/>
      <c r="F16" s="94"/>
      <c r="G16" s="96"/>
      <c r="H16" s="67" t="str">
        <f>IF(C16="","",IF(ISERROR(VLOOKUP(C16,女子複!C:G,1,FALSE)),"","★"))</f>
        <v/>
      </c>
      <c r="I16" s="67" t="str">
        <f>IF(C16="","",IF(ISERROR(VLOOKUP(C16,混合複!C:G,1,FALSE)),"","★"))</f>
        <v/>
      </c>
      <c r="J16" s="67" t="str">
        <f t="shared" si="0"/>
        <v/>
      </c>
      <c r="L16" s="85" t="str">
        <f ca="1">IF(INDIRECT("A16")="","",INDIRECT("A16"))</f>
        <v/>
      </c>
      <c r="M16" s="85" t="str">
        <f ca="1">IF(INDIRECT("C16")="","",INDIRECT("C16"))</f>
        <v/>
      </c>
      <c r="N16" s="85" t="str">
        <f ca="1">IF(INDIRECT("D16")="","",INDIRECT("D16"))</f>
        <v/>
      </c>
      <c r="O16" s="85" t="str">
        <f ca="1">IF(INDIRECT("E16")="","",INDIRECT("E16"))</f>
        <v/>
      </c>
    </row>
    <row r="17" spans="1:15" ht="20.100000000000001" customHeight="1" x14ac:dyDescent="0.15">
      <c r="A17" s="94"/>
      <c r="B17" s="95"/>
      <c r="C17" s="96"/>
      <c r="D17" s="97"/>
      <c r="E17" s="97"/>
      <c r="F17" s="94"/>
      <c r="G17" s="96"/>
      <c r="H17" s="67" t="str">
        <f>IF(C17="","",IF(ISERROR(VLOOKUP(C17,女子複!C:G,1,FALSE)),"","★"))</f>
        <v/>
      </c>
      <c r="I17" s="67" t="str">
        <f>IF(C17="","",IF(ISERROR(VLOOKUP(C17,混合複!C:G,1,FALSE)),"","★"))</f>
        <v/>
      </c>
      <c r="J17" s="67" t="str">
        <f t="shared" si="0"/>
        <v/>
      </c>
      <c r="L17" s="85" t="str">
        <f ca="1">IF(INDIRECT("A17")="","",INDIRECT("A17"))</f>
        <v/>
      </c>
      <c r="M17" s="85" t="str">
        <f ca="1">IF(INDIRECT("C17")="","",INDIRECT("C17"))</f>
        <v/>
      </c>
      <c r="N17" s="85" t="str">
        <f ca="1">IF(INDIRECT("D17")="","",INDIRECT("D17"))</f>
        <v/>
      </c>
      <c r="O17" s="85" t="str">
        <f ca="1">IF(INDIRECT("E17")="","",INDIRECT("E17"))</f>
        <v/>
      </c>
    </row>
    <row r="18" spans="1:15" ht="20.100000000000001" customHeight="1" x14ac:dyDescent="0.15">
      <c r="A18" s="94"/>
      <c r="B18" s="95"/>
      <c r="C18" s="96"/>
      <c r="D18" s="97"/>
      <c r="E18" s="97"/>
      <c r="F18" s="94"/>
      <c r="G18" s="96"/>
      <c r="H18" s="67" t="str">
        <f>IF(C18="","",IF(ISERROR(VLOOKUP(C18,女子複!C:G,1,FALSE)),"","★"))</f>
        <v/>
      </c>
      <c r="I18" s="67" t="str">
        <f>IF(C18="","",IF(ISERROR(VLOOKUP(C18,混合複!C:G,1,FALSE)),"","★"))</f>
        <v/>
      </c>
      <c r="J18" s="67" t="str">
        <f t="shared" si="0"/>
        <v/>
      </c>
      <c r="L18" s="85" t="str">
        <f ca="1">IF(INDIRECT("A18")="","",INDIRECT("A18"))</f>
        <v/>
      </c>
      <c r="M18" s="85" t="str">
        <f ca="1">IF(INDIRECT("C18")="","",INDIRECT("C18"))</f>
        <v/>
      </c>
      <c r="N18" s="85" t="str">
        <f ca="1">IF(INDIRECT("D18")="","",INDIRECT("D18"))</f>
        <v/>
      </c>
      <c r="O18" s="85" t="str">
        <f ca="1">IF(INDIRECT("E18")="","",INDIRECT("E18"))</f>
        <v/>
      </c>
    </row>
    <row r="19" spans="1:15" ht="20.100000000000001" customHeight="1" x14ac:dyDescent="0.15">
      <c r="A19" s="94"/>
      <c r="B19" s="95"/>
      <c r="C19" s="96"/>
      <c r="D19" s="97"/>
      <c r="E19" s="97"/>
      <c r="F19" s="94"/>
      <c r="G19" s="96"/>
      <c r="H19" s="67" t="str">
        <f>IF(C19="","",IF(ISERROR(VLOOKUP(C19,女子複!C:G,1,FALSE)),"","★"))</f>
        <v/>
      </c>
      <c r="I19" s="67" t="str">
        <f>IF(C19="","",IF(ISERROR(VLOOKUP(C19,混合複!C:G,1,FALSE)),"","★"))</f>
        <v/>
      </c>
      <c r="J19" s="67" t="str">
        <f t="shared" si="0"/>
        <v/>
      </c>
      <c r="L19" s="85" t="str">
        <f ca="1">IF(INDIRECT("A19")="","",INDIRECT("A19"))</f>
        <v/>
      </c>
      <c r="M19" s="85" t="str">
        <f ca="1">IF(INDIRECT("C19")="","",INDIRECT("C19"))</f>
        <v/>
      </c>
      <c r="N19" s="85" t="str">
        <f ca="1">IF(INDIRECT("D19")="","",INDIRECT("D19"))</f>
        <v/>
      </c>
      <c r="O19" s="85" t="str">
        <f ca="1">IF(INDIRECT("E19")="","",INDIRECT("E19"))</f>
        <v/>
      </c>
    </row>
    <row r="20" spans="1:15" ht="20.100000000000001" customHeight="1" x14ac:dyDescent="0.15">
      <c r="A20" s="94"/>
      <c r="B20" s="95"/>
      <c r="C20" s="96"/>
      <c r="D20" s="97"/>
      <c r="E20" s="97"/>
      <c r="F20" s="94"/>
      <c r="G20" s="96"/>
      <c r="H20" s="67" t="str">
        <f>IF(C20="","",IF(ISERROR(VLOOKUP(C20,女子複!C:G,1,FALSE)),"","★"))</f>
        <v/>
      </c>
      <c r="I20" s="67" t="str">
        <f>IF(C20="","",IF(ISERROR(VLOOKUP(C20,混合複!C:G,1,FALSE)),"","★"))</f>
        <v/>
      </c>
      <c r="J20" s="67" t="str">
        <f t="shared" si="0"/>
        <v/>
      </c>
      <c r="L20" s="85" t="str">
        <f ca="1">IF(INDIRECT("A20")="","",INDIRECT("A20"))</f>
        <v/>
      </c>
      <c r="M20" s="85" t="str">
        <f ca="1">IF(INDIRECT("C20")="","",INDIRECT("C20"))</f>
        <v/>
      </c>
      <c r="N20" s="85" t="str">
        <f ca="1">IF(INDIRECT("D20")="","",INDIRECT("D20"))</f>
        <v/>
      </c>
      <c r="O20" s="85" t="str">
        <f ca="1">IF(INDIRECT("E20")="","",INDIRECT("E20"))</f>
        <v/>
      </c>
    </row>
    <row r="21" spans="1:15" ht="20.100000000000001" customHeight="1" x14ac:dyDescent="0.15">
      <c r="A21" s="94"/>
      <c r="B21" s="95"/>
      <c r="C21" s="96"/>
      <c r="D21" s="97"/>
      <c r="E21" s="97"/>
      <c r="F21" s="94"/>
      <c r="G21" s="96"/>
      <c r="H21" s="67" t="str">
        <f>IF(C21="","",IF(ISERROR(VLOOKUP(C21,女子複!C:G,1,FALSE)),"","★"))</f>
        <v/>
      </c>
      <c r="I21" s="67" t="str">
        <f>IF(C21="","",IF(ISERROR(VLOOKUP(C21,混合複!C:G,1,FALSE)),"","★"))</f>
        <v/>
      </c>
      <c r="J21" s="67" t="str">
        <f t="shared" si="0"/>
        <v/>
      </c>
      <c r="L21" s="85" t="str">
        <f ca="1">IF(INDIRECT("A21")="","",INDIRECT("A21"))</f>
        <v/>
      </c>
      <c r="M21" s="85" t="str">
        <f ca="1">IF(INDIRECT("C21")="","",INDIRECT("C21"))</f>
        <v/>
      </c>
      <c r="N21" s="85" t="str">
        <f ca="1">IF(INDIRECT("D21")="","",INDIRECT("D21"))</f>
        <v/>
      </c>
      <c r="O21" s="85" t="str">
        <f ca="1">IF(INDIRECT("E21")="","",INDIRECT("E21"))</f>
        <v/>
      </c>
    </row>
    <row r="22" spans="1:15" ht="20.100000000000001" customHeight="1" x14ac:dyDescent="0.15">
      <c r="A22" s="94"/>
      <c r="B22" s="95"/>
      <c r="C22" s="96"/>
      <c r="D22" s="97"/>
      <c r="E22" s="97"/>
      <c r="F22" s="94"/>
      <c r="G22" s="96"/>
      <c r="H22" s="67" t="str">
        <f>IF(C22="","",IF(ISERROR(VLOOKUP(C22,女子複!C:G,1,FALSE)),"","★"))</f>
        <v/>
      </c>
      <c r="I22" s="67" t="str">
        <f>IF(C22="","",IF(ISERROR(VLOOKUP(C22,混合複!C:G,1,FALSE)),"","★"))</f>
        <v/>
      </c>
      <c r="J22" s="67" t="str">
        <f t="shared" si="0"/>
        <v/>
      </c>
      <c r="L22" s="85" t="str">
        <f ca="1">IF(INDIRECT("A22")="","",INDIRECT("A22"))</f>
        <v/>
      </c>
      <c r="M22" s="85" t="str">
        <f ca="1">IF(INDIRECT("C22")="","",INDIRECT("C22"))</f>
        <v/>
      </c>
      <c r="N22" s="85" t="str">
        <f ca="1">IF(INDIRECT("D22")="","",INDIRECT("D22"))</f>
        <v/>
      </c>
      <c r="O22" s="85" t="str">
        <f ca="1">IF(INDIRECT("E22")="","",INDIRECT("E22"))</f>
        <v/>
      </c>
    </row>
    <row r="23" spans="1:15" ht="20.100000000000001" customHeight="1" x14ac:dyDescent="0.15">
      <c r="A23" s="94"/>
      <c r="B23" s="95"/>
      <c r="C23" s="96"/>
      <c r="D23" s="97"/>
      <c r="E23" s="97"/>
      <c r="F23" s="94"/>
      <c r="G23" s="96"/>
      <c r="H23" s="67" t="str">
        <f>IF(C23="","",IF(ISERROR(VLOOKUP(C23,女子複!C:G,1,FALSE)),"","★"))</f>
        <v/>
      </c>
      <c r="I23" s="67" t="str">
        <f>IF(C23="","",IF(ISERROR(VLOOKUP(C23,混合複!C:G,1,FALSE)),"","★"))</f>
        <v/>
      </c>
      <c r="J23" s="67" t="str">
        <f t="shared" si="0"/>
        <v/>
      </c>
      <c r="L23" s="85" t="str">
        <f ca="1">IF(INDIRECT("A23")="","",INDIRECT("A23"))</f>
        <v/>
      </c>
      <c r="M23" s="85" t="str">
        <f ca="1">IF(INDIRECT("C23")="","",INDIRECT("C23"))</f>
        <v/>
      </c>
      <c r="N23" s="85" t="str">
        <f ca="1">IF(INDIRECT("D23")="","",INDIRECT("D23"))</f>
        <v/>
      </c>
      <c r="O23" s="85" t="str">
        <f ca="1">IF(INDIRECT("E23")="","",INDIRECT("E23"))</f>
        <v/>
      </c>
    </row>
    <row r="24" spans="1:15" ht="20.100000000000001" customHeight="1" x14ac:dyDescent="0.15">
      <c r="A24" s="94"/>
      <c r="B24" s="95"/>
      <c r="C24" s="96"/>
      <c r="D24" s="97"/>
      <c r="E24" s="97"/>
      <c r="F24" s="94"/>
      <c r="G24" s="96"/>
      <c r="H24" s="67" t="str">
        <f>IF(C24="","",IF(ISERROR(VLOOKUP(C24,女子複!C:G,1,FALSE)),"","★"))</f>
        <v/>
      </c>
      <c r="I24" s="67" t="str">
        <f>IF(C24="","",IF(ISERROR(VLOOKUP(C24,混合複!C:G,1,FALSE)),"","★"))</f>
        <v/>
      </c>
      <c r="J24" s="67" t="str">
        <f t="shared" si="0"/>
        <v/>
      </c>
      <c r="L24" s="85" t="str">
        <f ca="1">IF(INDIRECT("A24")="","",INDIRECT("A24"))</f>
        <v/>
      </c>
      <c r="M24" s="85" t="str">
        <f ca="1">IF(INDIRECT("C24")="","",INDIRECT("C24"))</f>
        <v/>
      </c>
      <c r="N24" s="85" t="str">
        <f ca="1">IF(INDIRECT("D24")="","",INDIRECT("D24"))</f>
        <v/>
      </c>
      <c r="O24" s="85" t="str">
        <f ca="1">IF(INDIRECT("E24")="","",INDIRECT("E24"))</f>
        <v/>
      </c>
    </row>
    <row r="25" spans="1:15" ht="20.100000000000001" customHeight="1" x14ac:dyDescent="0.15">
      <c r="A25" s="94"/>
      <c r="B25" s="95"/>
      <c r="C25" s="96"/>
      <c r="D25" s="97"/>
      <c r="E25" s="97"/>
      <c r="F25" s="94"/>
      <c r="G25" s="96"/>
      <c r="H25" s="67" t="str">
        <f>IF(C25="","",IF(ISERROR(VLOOKUP(C25,女子複!C:G,1,FALSE)),"","★"))</f>
        <v/>
      </c>
      <c r="I25" s="67" t="str">
        <f>IF(C25="","",IF(ISERROR(VLOOKUP(C25,混合複!C:G,1,FALSE)),"","★"))</f>
        <v/>
      </c>
      <c r="J25" s="67" t="str">
        <f t="shared" si="0"/>
        <v/>
      </c>
      <c r="L25" s="85" t="str">
        <f ca="1">IF(INDIRECT("A25")="","",INDIRECT("A25"))</f>
        <v/>
      </c>
      <c r="M25" s="85" t="str">
        <f ca="1">IF(INDIRECT("C25")="","",INDIRECT("C25"))</f>
        <v/>
      </c>
      <c r="N25" s="85" t="str">
        <f ca="1">IF(INDIRECT("D25")="","",INDIRECT("D25"))</f>
        <v/>
      </c>
      <c r="O25" s="85" t="str">
        <f ca="1">IF(INDIRECT("E25")="","",INDIRECT("E25"))</f>
        <v/>
      </c>
    </row>
    <row r="26" spans="1:15" ht="20.100000000000001" customHeight="1" x14ac:dyDescent="0.15">
      <c r="A26" s="94"/>
      <c r="B26" s="95"/>
      <c r="C26" s="96"/>
      <c r="D26" s="97"/>
      <c r="E26" s="97"/>
      <c r="F26" s="94"/>
      <c r="G26" s="96"/>
      <c r="H26" s="67" t="str">
        <f>IF(C26="","",IF(ISERROR(VLOOKUP(C26,女子複!C:G,1,FALSE)),"","★"))</f>
        <v/>
      </c>
      <c r="I26" s="67" t="str">
        <f>IF(C26="","",IF(ISERROR(VLOOKUP(C26,混合複!C:G,1,FALSE)),"","★"))</f>
        <v/>
      </c>
      <c r="J26" s="67" t="str">
        <f t="shared" si="0"/>
        <v/>
      </c>
      <c r="L26" s="85" t="str">
        <f ca="1">IF(INDIRECT("A26")="","",INDIRECT("A26"))</f>
        <v/>
      </c>
      <c r="M26" s="85" t="str">
        <f ca="1">IF(INDIRECT("C26")="","",INDIRECT("C26"))</f>
        <v/>
      </c>
      <c r="N26" s="85" t="str">
        <f ca="1">IF(INDIRECT("D26")="","",INDIRECT("D26"))</f>
        <v/>
      </c>
      <c r="O26" s="85" t="str">
        <f ca="1">IF(INDIRECT("E26")="","",INDIRECT("E26"))</f>
        <v/>
      </c>
    </row>
    <row r="27" spans="1:15" ht="20.100000000000001" customHeight="1" x14ac:dyDescent="0.15">
      <c r="A27" s="94"/>
      <c r="B27" s="95"/>
      <c r="C27" s="96"/>
      <c r="D27" s="97"/>
      <c r="E27" s="97"/>
      <c r="F27" s="94"/>
      <c r="G27" s="96"/>
      <c r="H27" s="67" t="str">
        <f>IF(C27="","",IF(ISERROR(VLOOKUP(C27,女子複!C:G,1,FALSE)),"","★"))</f>
        <v/>
      </c>
      <c r="I27" s="67" t="str">
        <f>IF(C27="","",IF(ISERROR(VLOOKUP(C27,混合複!C:G,1,FALSE)),"","★"))</f>
        <v/>
      </c>
      <c r="J27" s="67" t="str">
        <f t="shared" si="0"/>
        <v/>
      </c>
      <c r="L27" s="85" t="str">
        <f ca="1">IF(INDIRECT("A27")="","",INDIRECT("A27"))</f>
        <v/>
      </c>
      <c r="M27" s="85" t="str">
        <f ca="1">IF(INDIRECT("C27")="","",INDIRECT("C27"))</f>
        <v/>
      </c>
      <c r="N27" s="85" t="str">
        <f ca="1">IF(INDIRECT("D27")="","",INDIRECT("D27"))</f>
        <v/>
      </c>
      <c r="O27" s="85" t="str">
        <f ca="1">IF(INDIRECT("E27")="","",INDIRECT("E27"))</f>
        <v/>
      </c>
    </row>
    <row r="28" spans="1:15" ht="20.100000000000001" customHeight="1" x14ac:dyDescent="0.15">
      <c r="A28" s="94"/>
      <c r="B28" s="95"/>
      <c r="C28" s="96"/>
      <c r="D28" s="97"/>
      <c r="E28" s="97"/>
      <c r="F28" s="94"/>
      <c r="G28" s="96"/>
      <c r="H28" s="67" t="str">
        <f>IF(C28="","",IF(ISERROR(VLOOKUP(C28,女子複!C:G,1,FALSE)),"","★"))</f>
        <v/>
      </c>
      <c r="I28" s="67" t="str">
        <f>IF(C28="","",IF(ISERROR(VLOOKUP(C28,混合複!C:G,1,FALSE)),"","★"))</f>
        <v/>
      </c>
      <c r="J28" s="67" t="str">
        <f t="shared" si="0"/>
        <v/>
      </c>
      <c r="L28" s="85" t="str">
        <f ca="1">IF(INDIRECT("A28")="","",INDIRECT("A28"))</f>
        <v/>
      </c>
      <c r="M28" s="85" t="str">
        <f ca="1">IF(INDIRECT("C28")="","",INDIRECT("C28"))</f>
        <v/>
      </c>
      <c r="N28" s="85" t="str">
        <f ca="1">IF(INDIRECT("D28")="","",INDIRECT("D28"))</f>
        <v/>
      </c>
      <c r="O28" s="85" t="str">
        <f ca="1">IF(INDIRECT("E28")="","",INDIRECT("E28"))</f>
        <v/>
      </c>
    </row>
    <row r="29" spans="1:15" ht="20.100000000000001" customHeight="1" x14ac:dyDescent="0.15">
      <c r="A29" s="94"/>
      <c r="B29" s="95"/>
      <c r="C29" s="96"/>
      <c r="D29" s="97"/>
      <c r="E29" s="97"/>
      <c r="F29" s="94"/>
      <c r="G29" s="96"/>
      <c r="H29" s="67" t="str">
        <f>IF(C29="","",IF(ISERROR(VLOOKUP(C29,女子複!C:G,1,FALSE)),"","★"))</f>
        <v/>
      </c>
      <c r="I29" s="67" t="str">
        <f>IF(C29="","",IF(ISERROR(VLOOKUP(C29,混合複!C:G,1,FALSE)),"","★"))</f>
        <v/>
      </c>
      <c r="J29" s="67" t="str">
        <f t="shared" si="0"/>
        <v/>
      </c>
      <c r="L29" s="85" t="str">
        <f ca="1">IF(INDIRECT("A29")="","",INDIRECT("A29"))</f>
        <v/>
      </c>
      <c r="M29" s="85" t="str">
        <f ca="1">IF(INDIRECT("C29")="","",INDIRECT("C29"))</f>
        <v/>
      </c>
      <c r="N29" s="85" t="str">
        <f ca="1">IF(INDIRECT("D29")="","",INDIRECT("D29"))</f>
        <v/>
      </c>
      <c r="O29" s="85" t="str">
        <f ca="1">IF(INDIRECT("E29")="","",INDIRECT("E29"))</f>
        <v/>
      </c>
    </row>
    <row r="30" spans="1:15" ht="20.100000000000001" customHeight="1" x14ac:dyDescent="0.15">
      <c r="A30" s="94"/>
      <c r="B30" s="95"/>
      <c r="C30" s="96"/>
      <c r="D30" s="97"/>
      <c r="E30" s="97"/>
      <c r="F30" s="94"/>
      <c r="G30" s="96"/>
      <c r="H30" s="67" t="str">
        <f>IF(C30="","",IF(ISERROR(VLOOKUP(C30,女子複!C:G,1,FALSE)),"","★"))</f>
        <v/>
      </c>
      <c r="I30" s="67" t="str">
        <f>IF(C30="","",IF(ISERROR(VLOOKUP(C30,混合複!C:G,1,FALSE)),"","★"))</f>
        <v/>
      </c>
      <c r="J30" s="67" t="str">
        <f t="shared" si="0"/>
        <v/>
      </c>
      <c r="L30" s="85" t="str">
        <f ca="1">IF(INDIRECT("A30")="","",INDIRECT("A30"))</f>
        <v/>
      </c>
      <c r="M30" s="85" t="str">
        <f ca="1">IF(INDIRECT("C30")="","",INDIRECT("C30"))</f>
        <v/>
      </c>
      <c r="N30" s="85" t="str">
        <f ca="1">IF(INDIRECT("D30")="","",INDIRECT("D30"))</f>
        <v/>
      </c>
      <c r="O30" s="85" t="str">
        <f ca="1">IF(INDIRECT("E30")="","",INDIRECT("E30"))</f>
        <v/>
      </c>
    </row>
    <row r="31" spans="1:15" ht="20.100000000000001" customHeight="1" x14ac:dyDescent="0.15">
      <c r="A31" s="94"/>
      <c r="B31" s="95"/>
      <c r="C31" s="96"/>
      <c r="D31" s="97"/>
      <c r="E31" s="97"/>
      <c r="F31" s="94"/>
      <c r="G31" s="96"/>
      <c r="H31" s="67" t="str">
        <f>IF(C31="","",IF(ISERROR(VLOOKUP(C31,女子複!C:G,1,FALSE)),"","★"))</f>
        <v/>
      </c>
      <c r="I31" s="67" t="str">
        <f>IF(C31="","",IF(ISERROR(VLOOKUP(C31,混合複!C:G,1,FALSE)),"","★"))</f>
        <v/>
      </c>
      <c r="J31" s="67" t="str">
        <f t="shared" si="0"/>
        <v/>
      </c>
      <c r="L31" s="85" t="str">
        <f ca="1">IF(INDIRECT("A31")="","",INDIRECT("A31"))</f>
        <v/>
      </c>
      <c r="M31" s="85" t="str">
        <f ca="1">IF(INDIRECT("C31")="","",INDIRECT("C31"))</f>
        <v/>
      </c>
      <c r="N31" s="85" t="str">
        <f ca="1">IF(INDIRECT("D31")="","",INDIRECT("D31"))</f>
        <v/>
      </c>
      <c r="O31" s="85" t="str">
        <f ca="1">IF(INDIRECT("E31")="","",INDIRECT("E31"))</f>
        <v/>
      </c>
    </row>
    <row r="32" spans="1:15" ht="20.100000000000001" customHeight="1" x14ac:dyDescent="0.15">
      <c r="A32" s="94"/>
      <c r="B32" s="95"/>
      <c r="C32" s="96"/>
      <c r="D32" s="97"/>
      <c r="E32" s="97"/>
      <c r="F32" s="94"/>
      <c r="G32" s="96"/>
      <c r="H32" s="67" t="str">
        <f>IF(C32="","",IF(ISERROR(VLOOKUP(C32,女子複!C:G,1,FALSE)),"","★"))</f>
        <v/>
      </c>
      <c r="I32" s="67" t="str">
        <f>IF(C32="","",IF(ISERROR(VLOOKUP(C32,混合複!C:G,1,FALSE)),"","★"))</f>
        <v/>
      </c>
      <c r="J32" s="67" t="str">
        <f t="shared" si="0"/>
        <v/>
      </c>
      <c r="L32" s="85" t="str">
        <f ca="1">IF(INDIRECT("A32")="","",INDIRECT("A32"))</f>
        <v/>
      </c>
      <c r="M32" s="85" t="str">
        <f ca="1">IF(INDIRECT("C32")="","",INDIRECT("C32"))</f>
        <v/>
      </c>
      <c r="N32" s="85" t="str">
        <f ca="1">IF(INDIRECT("D32")="","",INDIRECT("D32"))</f>
        <v/>
      </c>
      <c r="O32" s="85" t="str">
        <f ca="1">IF(INDIRECT("E32")="","",INDIRECT("E32"))</f>
        <v/>
      </c>
    </row>
    <row r="33" spans="1:15" ht="20.100000000000001" customHeight="1" x14ac:dyDescent="0.15">
      <c r="A33" s="94"/>
      <c r="B33" s="95"/>
      <c r="C33" s="96"/>
      <c r="D33" s="97"/>
      <c r="E33" s="97"/>
      <c r="F33" s="94"/>
      <c r="G33" s="96"/>
      <c r="H33" s="67" t="str">
        <f>IF(C33="","",IF(ISERROR(VLOOKUP(C33,女子複!C:G,1,FALSE)),"","★"))</f>
        <v/>
      </c>
      <c r="I33" s="67" t="str">
        <f>IF(C33="","",IF(ISERROR(VLOOKUP(C33,混合複!C:G,1,FALSE)),"","★"))</f>
        <v/>
      </c>
      <c r="J33" s="67" t="str">
        <f t="shared" si="0"/>
        <v/>
      </c>
      <c r="L33" s="85" t="str">
        <f ca="1">IF(INDIRECT("A33")="","",INDIRECT("A33"))</f>
        <v/>
      </c>
      <c r="M33" s="85" t="str">
        <f ca="1">IF(INDIRECT("C33")="","",INDIRECT("C33"))</f>
        <v/>
      </c>
      <c r="N33" s="85" t="str">
        <f ca="1">IF(INDIRECT("D33")="","",INDIRECT("D33"))</f>
        <v/>
      </c>
      <c r="O33" s="85" t="str">
        <f ca="1">IF(INDIRECT("E33")="","",INDIRECT("E33"))</f>
        <v/>
      </c>
    </row>
    <row r="34" spans="1:15" ht="20.100000000000001" customHeight="1" x14ac:dyDescent="0.15">
      <c r="A34" s="94"/>
      <c r="B34" s="95"/>
      <c r="C34" s="96"/>
      <c r="D34" s="97"/>
      <c r="E34" s="97"/>
      <c r="F34" s="94"/>
      <c r="G34" s="96"/>
      <c r="H34" s="67" t="str">
        <f>IF(C34="","",IF(ISERROR(VLOOKUP(C34,女子複!C:G,1,FALSE)),"","★"))</f>
        <v/>
      </c>
      <c r="I34" s="67" t="str">
        <f>IF(C34="","",IF(ISERROR(VLOOKUP(C34,混合複!C:G,1,FALSE)),"","★"))</f>
        <v/>
      </c>
      <c r="J34" s="67" t="str">
        <f t="shared" si="0"/>
        <v/>
      </c>
      <c r="L34" s="85" t="str">
        <f ca="1">IF(INDIRECT("A34")="","",INDIRECT("A34"))</f>
        <v/>
      </c>
      <c r="M34" s="85" t="str">
        <f ca="1">IF(INDIRECT("C34")="","",INDIRECT("C34"))</f>
        <v/>
      </c>
      <c r="N34" s="85" t="str">
        <f ca="1">IF(INDIRECT("D34")="","",INDIRECT("D34"))</f>
        <v/>
      </c>
      <c r="O34" s="85" t="str">
        <f ca="1">IF(INDIRECT("E34")="","",INDIRECT("E34"))</f>
        <v/>
      </c>
    </row>
    <row r="35" spans="1:15" ht="20.100000000000001" customHeight="1" x14ac:dyDescent="0.15">
      <c r="A35" s="94"/>
      <c r="B35" s="95"/>
      <c r="C35" s="96"/>
      <c r="D35" s="97"/>
      <c r="E35" s="97"/>
      <c r="F35" s="94"/>
      <c r="G35" s="96"/>
      <c r="H35" s="67" t="str">
        <f>IF(C35="","",IF(ISERROR(VLOOKUP(C35,女子複!C:G,1,FALSE)),"","★"))</f>
        <v/>
      </c>
      <c r="I35" s="67" t="str">
        <f>IF(C35="","",IF(ISERROR(VLOOKUP(C35,混合複!C:G,1,FALSE)),"","★"))</f>
        <v/>
      </c>
      <c r="J35" s="67" t="str">
        <f t="shared" si="0"/>
        <v/>
      </c>
      <c r="L35" s="85" t="str">
        <f ca="1">IF(INDIRECT("A35")="","",INDIRECT("A35"))</f>
        <v/>
      </c>
      <c r="M35" s="85" t="str">
        <f ca="1">IF(INDIRECT("C35")="","",INDIRECT("C35"))</f>
        <v/>
      </c>
      <c r="N35" s="85" t="str">
        <f ca="1">IF(INDIRECT("D35")="","",INDIRECT("D35"))</f>
        <v/>
      </c>
      <c r="O35" s="85" t="str">
        <f ca="1">IF(INDIRECT("E35")="","",INDIRECT("E35"))</f>
        <v/>
      </c>
    </row>
    <row r="36" spans="1:15" ht="20.100000000000001" customHeight="1" x14ac:dyDescent="0.15">
      <c r="A36" s="94"/>
      <c r="B36" s="95"/>
      <c r="C36" s="96"/>
      <c r="D36" s="97"/>
      <c r="E36" s="97"/>
      <c r="F36" s="94"/>
      <c r="G36" s="96"/>
      <c r="H36" s="67" t="str">
        <f>IF(C36="","",IF(ISERROR(VLOOKUP(C36,女子複!C:G,1,FALSE)),"","★"))</f>
        <v/>
      </c>
      <c r="I36" s="67" t="str">
        <f>IF(C36="","",IF(ISERROR(VLOOKUP(C36,混合複!C:G,1,FALSE)),"","★"))</f>
        <v/>
      </c>
      <c r="J36" s="67" t="str">
        <f t="shared" si="0"/>
        <v/>
      </c>
      <c r="L36" s="85" t="str">
        <f ca="1">IF(INDIRECT("A36")="","",INDIRECT("A36"))</f>
        <v/>
      </c>
      <c r="M36" s="85" t="str">
        <f ca="1">IF(INDIRECT("C36")="","",INDIRECT("C36"))</f>
        <v/>
      </c>
      <c r="N36" s="85" t="str">
        <f ca="1">IF(INDIRECT("D36")="","",INDIRECT("D36"))</f>
        <v/>
      </c>
      <c r="O36" s="85" t="str">
        <f ca="1">IF(INDIRECT("E36")="","",INDIRECT("E36"))</f>
        <v/>
      </c>
    </row>
    <row r="37" spans="1:15" ht="20.100000000000001" customHeight="1" x14ac:dyDescent="0.15">
      <c r="A37" s="94"/>
      <c r="B37" s="95"/>
      <c r="C37" s="96"/>
      <c r="D37" s="97"/>
      <c r="E37" s="97"/>
      <c r="F37" s="94"/>
      <c r="G37" s="96"/>
      <c r="H37" s="67" t="str">
        <f>IF(C37="","",IF(ISERROR(VLOOKUP(C37,女子複!C:G,1,FALSE)),"","★"))</f>
        <v/>
      </c>
      <c r="I37" s="67" t="str">
        <f>IF(C37="","",IF(ISERROR(VLOOKUP(C37,混合複!C:G,1,FALSE)),"","★"))</f>
        <v/>
      </c>
      <c r="J37" s="67" t="str">
        <f t="shared" si="0"/>
        <v/>
      </c>
      <c r="L37" s="85" t="str">
        <f ca="1">IF(INDIRECT("A37")="","",INDIRECT("A37"))</f>
        <v/>
      </c>
      <c r="M37" s="85" t="str">
        <f ca="1">IF(INDIRECT("C37")="","",INDIRECT("C37"))</f>
        <v/>
      </c>
      <c r="N37" s="85" t="str">
        <f ca="1">IF(INDIRECT("D37")="","",INDIRECT("D37"))</f>
        <v/>
      </c>
      <c r="O37" s="85" t="str">
        <f ca="1">IF(INDIRECT("E37")="","",INDIRECT("E37"))</f>
        <v/>
      </c>
    </row>
    <row r="38" spans="1:15" ht="20.100000000000001" customHeight="1" x14ac:dyDescent="0.15">
      <c r="A38" s="94"/>
      <c r="B38" s="95"/>
      <c r="C38" s="96"/>
      <c r="D38" s="97"/>
      <c r="E38" s="97"/>
      <c r="F38" s="94"/>
      <c r="G38" s="96"/>
      <c r="H38" s="67" t="str">
        <f>IF(C38="","",IF(ISERROR(VLOOKUP(C38,女子複!C:G,1,FALSE)),"","★"))</f>
        <v/>
      </c>
      <c r="I38" s="67" t="str">
        <f>IF(C38="","",IF(ISERROR(VLOOKUP(C38,混合複!C:G,1,FALSE)),"","★"))</f>
        <v/>
      </c>
      <c r="J38" s="67" t="str">
        <f t="shared" si="0"/>
        <v/>
      </c>
      <c r="L38" s="85" t="str">
        <f ca="1">IF(INDIRECT("A38")="","",INDIRECT("A38"))</f>
        <v/>
      </c>
      <c r="M38" s="85" t="str">
        <f ca="1">IF(INDIRECT("C38")="","",INDIRECT("C38"))</f>
        <v/>
      </c>
      <c r="N38" s="85" t="str">
        <f ca="1">IF(INDIRECT("D38")="","",INDIRECT("D38"))</f>
        <v/>
      </c>
      <c r="O38" s="85" t="str">
        <f ca="1">IF(INDIRECT("E38")="","",INDIRECT("E38"))</f>
        <v/>
      </c>
    </row>
    <row r="39" spans="1:15" ht="20.100000000000001" customHeight="1" x14ac:dyDescent="0.15">
      <c r="A39" s="94"/>
      <c r="B39" s="95"/>
      <c r="C39" s="96"/>
      <c r="D39" s="97"/>
      <c r="E39" s="97"/>
      <c r="F39" s="94"/>
      <c r="G39" s="96"/>
      <c r="H39" s="67" t="str">
        <f>IF(C39="","",IF(ISERROR(VLOOKUP(C39,女子複!C:G,1,FALSE)),"","★"))</f>
        <v/>
      </c>
      <c r="I39" s="67" t="str">
        <f>IF(C39="","",IF(ISERROR(VLOOKUP(C39,混合複!C:G,1,FALSE)),"","★"))</f>
        <v/>
      </c>
      <c r="J39" s="67" t="str">
        <f t="shared" si="0"/>
        <v/>
      </c>
      <c r="L39" s="85" t="str">
        <f ca="1">IF(INDIRECT("A39")="","",INDIRECT("A39"))</f>
        <v/>
      </c>
      <c r="M39" s="85" t="str">
        <f ca="1">IF(INDIRECT("C39")="","",INDIRECT("C39"))</f>
        <v/>
      </c>
      <c r="N39" s="85" t="str">
        <f ca="1">IF(INDIRECT("D39")="","",INDIRECT("D39"))</f>
        <v/>
      </c>
      <c r="O39" s="85" t="str">
        <f ca="1">IF(INDIRECT("E39")="","",INDIRECT("E39"))</f>
        <v/>
      </c>
    </row>
    <row r="40" spans="1:15" ht="20.100000000000001" customHeight="1" x14ac:dyDescent="0.15">
      <c r="A40" s="94"/>
      <c r="B40" s="95"/>
      <c r="C40" s="96"/>
      <c r="D40" s="97"/>
      <c r="E40" s="97"/>
      <c r="F40" s="94"/>
      <c r="G40" s="96"/>
      <c r="H40" s="67" t="str">
        <f>IF(C40="","",IF(ISERROR(VLOOKUP(C40,女子複!C:G,1,FALSE)),"","★"))</f>
        <v/>
      </c>
      <c r="I40" s="67" t="str">
        <f>IF(C40="","",IF(ISERROR(VLOOKUP(C40,混合複!C:G,1,FALSE)),"","★"))</f>
        <v/>
      </c>
      <c r="J40" s="67" t="str">
        <f t="shared" si="0"/>
        <v/>
      </c>
      <c r="L40" s="85" t="str">
        <f ca="1">IF(INDIRECT("A40")="","",INDIRECT("A40"))</f>
        <v/>
      </c>
      <c r="M40" s="85" t="str">
        <f ca="1">IF(INDIRECT("C40")="","",INDIRECT("C40"))</f>
        <v/>
      </c>
      <c r="N40" s="85" t="str">
        <f ca="1">IF(INDIRECT("D40")="","",INDIRECT("D40"))</f>
        <v/>
      </c>
      <c r="O40" s="85" t="str">
        <f ca="1">IF(INDIRECT("E40")="","",INDIRECT("E40"))</f>
        <v/>
      </c>
    </row>
    <row r="41" spans="1:15" ht="20.100000000000001" customHeight="1" x14ac:dyDescent="0.15">
      <c r="A41" s="94"/>
      <c r="B41" s="95"/>
      <c r="C41" s="96"/>
      <c r="D41" s="97"/>
      <c r="E41" s="97"/>
      <c r="F41" s="94"/>
      <c r="G41" s="96"/>
      <c r="H41" s="67" t="str">
        <f>IF(C41="","",IF(ISERROR(VLOOKUP(C41,女子複!C:G,1,FALSE)),"","★"))</f>
        <v/>
      </c>
      <c r="I41" s="67" t="str">
        <f>IF(C41="","",IF(ISERROR(VLOOKUP(C41,混合複!C:G,1,FALSE)),"","★"))</f>
        <v/>
      </c>
      <c r="J41" s="67" t="str">
        <f t="shared" si="0"/>
        <v/>
      </c>
      <c r="L41" s="85" t="str">
        <f ca="1">IF(INDIRECT("A41")="","",INDIRECT("A41"))</f>
        <v/>
      </c>
      <c r="M41" s="85" t="str">
        <f ca="1">IF(INDIRECT("C41")="","",INDIRECT("C41"))</f>
        <v/>
      </c>
      <c r="N41" s="85" t="str">
        <f ca="1">IF(INDIRECT("D41")="","",INDIRECT("D41"))</f>
        <v/>
      </c>
      <c r="O41" s="85" t="str">
        <f ca="1">IF(INDIRECT("E41")="","",INDIRECT("E41"))</f>
        <v/>
      </c>
    </row>
    <row r="42" spans="1:15" ht="20.100000000000001" customHeight="1" x14ac:dyDescent="0.15">
      <c r="A42" s="94"/>
      <c r="B42" s="95"/>
      <c r="C42" s="96"/>
      <c r="D42" s="97"/>
      <c r="E42" s="97"/>
      <c r="F42" s="94"/>
      <c r="G42" s="96"/>
      <c r="H42" s="67" t="str">
        <f>IF(C42="","",IF(ISERROR(VLOOKUP(C42,女子複!C:G,1,FALSE)),"","★"))</f>
        <v/>
      </c>
      <c r="I42" s="67" t="str">
        <f>IF(C42="","",IF(ISERROR(VLOOKUP(C42,混合複!C:G,1,FALSE)),"","★"))</f>
        <v/>
      </c>
      <c r="J42" s="67" t="str">
        <f t="shared" si="0"/>
        <v/>
      </c>
      <c r="L42" s="85" t="str">
        <f ca="1">IF(INDIRECT("A42")="","",INDIRECT("A42"))</f>
        <v/>
      </c>
      <c r="M42" s="85" t="str">
        <f ca="1">IF(INDIRECT("C42")="","",INDIRECT("C42"))</f>
        <v/>
      </c>
      <c r="N42" s="85" t="str">
        <f ca="1">IF(INDIRECT("D42")="","",INDIRECT("D42"))</f>
        <v/>
      </c>
      <c r="O42" s="85" t="str">
        <f ca="1">IF(INDIRECT("E42")="","",INDIRECT("E42"))</f>
        <v/>
      </c>
    </row>
    <row r="43" spans="1:15" ht="20.100000000000001" customHeight="1" x14ac:dyDescent="0.15">
      <c r="A43" s="94"/>
      <c r="B43" s="95"/>
      <c r="C43" s="96"/>
      <c r="D43" s="97"/>
      <c r="E43" s="97"/>
      <c r="F43" s="94"/>
      <c r="G43" s="96"/>
      <c r="H43" s="67" t="str">
        <f>IF(C43="","",IF(ISERROR(VLOOKUP(C43,女子複!C:G,1,FALSE)),"","★"))</f>
        <v/>
      </c>
      <c r="I43" s="67" t="str">
        <f>IF(C43="","",IF(ISERROR(VLOOKUP(C43,混合複!C:G,1,FALSE)),"","★"))</f>
        <v/>
      </c>
      <c r="J43" s="67" t="str">
        <f t="shared" si="0"/>
        <v/>
      </c>
      <c r="L43" s="85" t="str">
        <f ca="1">IF(INDIRECT("A43")="","",INDIRECT("A43"))</f>
        <v/>
      </c>
      <c r="M43" s="85" t="str">
        <f ca="1">IF(INDIRECT("C43")="","",INDIRECT("C43"))</f>
        <v/>
      </c>
      <c r="N43" s="85" t="str">
        <f ca="1">IF(INDIRECT("D43")="","",INDIRECT("D43"))</f>
        <v/>
      </c>
      <c r="O43" s="85" t="str">
        <f ca="1">IF(INDIRECT("E43")="","",INDIRECT("E43"))</f>
        <v/>
      </c>
    </row>
    <row r="44" spans="1:15" ht="20.100000000000001" customHeight="1" x14ac:dyDescent="0.15">
      <c r="A44" s="94"/>
      <c r="B44" s="95"/>
      <c r="C44" s="96"/>
      <c r="D44" s="97"/>
      <c r="E44" s="97"/>
      <c r="F44" s="94"/>
      <c r="G44" s="96"/>
      <c r="H44" s="67" t="str">
        <f>IF(C44="","",IF(ISERROR(VLOOKUP(C44,女子複!C:G,1,FALSE)),"","★"))</f>
        <v/>
      </c>
      <c r="I44" s="67" t="str">
        <f>IF(C44="","",IF(ISERROR(VLOOKUP(C44,混合複!C:G,1,FALSE)),"","★"))</f>
        <v/>
      </c>
      <c r="J44" s="67" t="str">
        <f t="shared" si="0"/>
        <v/>
      </c>
      <c r="L44" s="85" t="str">
        <f ca="1">IF(INDIRECT("A44")="","",INDIRECT("A44"))</f>
        <v/>
      </c>
      <c r="M44" s="85" t="str">
        <f ca="1">IF(INDIRECT("C44")="","",INDIRECT("C44"))</f>
        <v/>
      </c>
      <c r="N44" s="85" t="str">
        <f ca="1">IF(INDIRECT("D44")="","",INDIRECT("D44"))</f>
        <v/>
      </c>
      <c r="O44" s="85" t="str">
        <f ca="1">IF(INDIRECT("E44")="","",INDIRECT("E44"))</f>
        <v/>
      </c>
    </row>
    <row r="45" spans="1:15" ht="20.100000000000001" customHeight="1" x14ac:dyDescent="0.15">
      <c r="A45" s="94"/>
      <c r="B45" s="95"/>
      <c r="C45" s="96"/>
      <c r="D45" s="97"/>
      <c r="E45" s="97"/>
      <c r="F45" s="94"/>
      <c r="G45" s="96"/>
      <c r="H45" s="67" t="str">
        <f>IF(C45="","",IF(ISERROR(VLOOKUP(C45,女子複!C:G,1,FALSE)),"","★"))</f>
        <v/>
      </c>
      <c r="I45" s="67" t="str">
        <f>IF(C45="","",IF(ISERROR(VLOOKUP(C45,混合複!C:G,1,FALSE)),"","★"))</f>
        <v/>
      </c>
      <c r="J45" s="67" t="str">
        <f t="shared" si="0"/>
        <v/>
      </c>
      <c r="L45" s="85" t="str">
        <f ca="1">IF(INDIRECT("A45")="","",INDIRECT("A45"))</f>
        <v/>
      </c>
      <c r="M45" s="85" t="str">
        <f ca="1">IF(INDIRECT("C45")="","",INDIRECT("C45"))</f>
        <v/>
      </c>
      <c r="N45" s="85" t="str">
        <f ca="1">IF(INDIRECT("D45")="","",INDIRECT("D45"))</f>
        <v/>
      </c>
      <c r="O45" s="85" t="str">
        <f ca="1">IF(INDIRECT("E45")="","",INDIRECT("E45"))</f>
        <v/>
      </c>
    </row>
    <row r="46" spans="1:15" ht="20.100000000000001" customHeight="1" x14ac:dyDescent="0.15">
      <c r="A46" s="94"/>
      <c r="B46" s="95"/>
      <c r="C46" s="96"/>
      <c r="D46" s="97"/>
      <c r="E46" s="97"/>
      <c r="F46" s="94"/>
      <c r="G46" s="96"/>
      <c r="H46" s="67" t="str">
        <f>IF(C46="","",IF(ISERROR(VLOOKUP(C46,女子複!C:G,1,FALSE)),"","★"))</f>
        <v/>
      </c>
      <c r="I46" s="67" t="str">
        <f>IF(C46="","",IF(ISERROR(VLOOKUP(C46,混合複!C:G,1,FALSE)),"","★"))</f>
        <v/>
      </c>
      <c r="J46" s="67" t="str">
        <f t="shared" si="0"/>
        <v/>
      </c>
      <c r="L46" s="85" t="str">
        <f ca="1">IF(INDIRECT("A46")="","",INDIRECT("A46"))</f>
        <v/>
      </c>
      <c r="M46" s="85" t="str">
        <f ca="1">IF(INDIRECT("C46")="","",INDIRECT("C46"))</f>
        <v/>
      </c>
      <c r="N46" s="85" t="str">
        <f ca="1">IF(INDIRECT("D46")="","",INDIRECT("D46"))</f>
        <v/>
      </c>
      <c r="O46" s="85" t="str">
        <f ca="1">IF(INDIRECT("E46")="","",INDIRECT("E46"))</f>
        <v/>
      </c>
    </row>
    <row r="47" spans="1:15" ht="20.100000000000001" customHeight="1" x14ac:dyDescent="0.15">
      <c r="A47" s="94"/>
      <c r="B47" s="95"/>
      <c r="C47" s="96"/>
      <c r="D47" s="97"/>
      <c r="E47" s="97"/>
      <c r="F47" s="94"/>
      <c r="G47" s="96"/>
      <c r="H47" s="67" t="str">
        <f>IF(C47="","",IF(ISERROR(VLOOKUP(C47,女子複!C:G,1,FALSE)),"","★"))</f>
        <v/>
      </c>
      <c r="I47" s="67" t="str">
        <f>IF(C47="","",IF(ISERROR(VLOOKUP(C47,混合複!C:G,1,FALSE)),"","★"))</f>
        <v/>
      </c>
      <c r="J47" s="67" t="str">
        <f t="shared" si="0"/>
        <v/>
      </c>
      <c r="L47" s="85" t="str">
        <f ca="1">IF(INDIRECT("A47")="","",INDIRECT("A47"))</f>
        <v/>
      </c>
      <c r="M47" s="85" t="str">
        <f ca="1">IF(INDIRECT("C47")="","",INDIRECT("C47"))</f>
        <v/>
      </c>
      <c r="N47" s="85" t="str">
        <f ca="1">IF(INDIRECT("D47")="","",INDIRECT("D47"))</f>
        <v/>
      </c>
      <c r="O47" s="85" t="str">
        <f ca="1">IF(INDIRECT("E47")="","",INDIRECT("E47"))</f>
        <v/>
      </c>
    </row>
    <row r="48" spans="1:15" ht="20.100000000000001" customHeight="1" x14ac:dyDescent="0.15">
      <c r="A48" s="94"/>
      <c r="B48" s="95"/>
      <c r="C48" s="96"/>
      <c r="D48" s="97"/>
      <c r="E48" s="97"/>
      <c r="F48" s="94"/>
      <c r="G48" s="96"/>
      <c r="H48" s="67" t="str">
        <f>IF(C48="","",IF(ISERROR(VLOOKUP(C48,女子複!C:G,1,FALSE)),"","★"))</f>
        <v/>
      </c>
      <c r="I48" s="67" t="str">
        <f>IF(C48="","",IF(ISERROR(VLOOKUP(C48,混合複!C:G,1,FALSE)),"","★"))</f>
        <v/>
      </c>
      <c r="J48" s="67" t="str">
        <f t="shared" si="0"/>
        <v/>
      </c>
      <c r="L48" s="85" t="str">
        <f ca="1">IF(INDIRECT("A48")="","",INDIRECT("A48"))</f>
        <v/>
      </c>
      <c r="M48" s="85" t="str">
        <f ca="1">IF(INDIRECT("C48")="","",INDIRECT("C48"))</f>
        <v/>
      </c>
      <c r="N48" s="85" t="str">
        <f ca="1">IF(INDIRECT("D48")="","",INDIRECT("D48"))</f>
        <v/>
      </c>
      <c r="O48" s="85" t="str">
        <f ca="1">IF(INDIRECT("E48")="","",INDIRECT("E48"))</f>
        <v/>
      </c>
    </row>
    <row r="49" spans="1:15" ht="20.100000000000001" customHeight="1" x14ac:dyDescent="0.15">
      <c r="A49" s="94"/>
      <c r="B49" s="95"/>
      <c r="C49" s="96"/>
      <c r="D49" s="97"/>
      <c r="E49" s="97"/>
      <c r="F49" s="94"/>
      <c r="G49" s="96"/>
      <c r="H49" s="67" t="str">
        <f>IF(C49="","",IF(ISERROR(VLOOKUP(C49,女子複!C:G,1,FALSE)),"","★"))</f>
        <v/>
      </c>
      <c r="I49" s="67" t="str">
        <f>IF(C49="","",IF(ISERROR(VLOOKUP(C49,混合複!C:G,1,FALSE)),"","★"))</f>
        <v/>
      </c>
      <c r="J49" s="67" t="str">
        <f t="shared" si="0"/>
        <v/>
      </c>
      <c r="L49" s="85" t="str">
        <f ca="1">IF(INDIRECT("A49")="","",INDIRECT("A49"))</f>
        <v/>
      </c>
      <c r="M49" s="85" t="str">
        <f ca="1">IF(INDIRECT("C49")="","",INDIRECT("C49"))</f>
        <v/>
      </c>
      <c r="N49" s="85" t="str">
        <f ca="1">IF(INDIRECT("D49")="","",INDIRECT("D49"))</f>
        <v/>
      </c>
      <c r="O49" s="85" t="str">
        <f ca="1">IF(INDIRECT("E49")="","",INDIRECT("E49"))</f>
        <v/>
      </c>
    </row>
    <row r="50" spans="1:15" ht="20.100000000000001" customHeight="1" x14ac:dyDescent="0.15">
      <c r="A50" s="94"/>
      <c r="B50" s="95"/>
      <c r="C50" s="96"/>
      <c r="D50" s="97"/>
      <c r="E50" s="97"/>
      <c r="F50" s="94"/>
      <c r="G50" s="96"/>
      <c r="H50" s="67" t="str">
        <f>IF(C50="","",IF(ISERROR(VLOOKUP(C50,女子複!C:G,1,FALSE)),"","★"))</f>
        <v/>
      </c>
      <c r="I50" s="67" t="str">
        <f>IF(C50="","",IF(ISERROR(VLOOKUP(C50,混合複!C:G,1,FALSE)),"","★"))</f>
        <v/>
      </c>
      <c r="J50" s="67" t="str">
        <f t="shared" si="0"/>
        <v/>
      </c>
      <c r="L50" s="85" t="str">
        <f ca="1">IF(INDIRECT("A50")="","",INDIRECT("A50"))</f>
        <v/>
      </c>
      <c r="M50" s="85" t="str">
        <f ca="1">IF(INDIRECT("C50")="","",INDIRECT("C50"))</f>
        <v/>
      </c>
      <c r="N50" s="85" t="str">
        <f ca="1">IF(INDIRECT("D50")="","",INDIRECT("D50"))</f>
        <v/>
      </c>
      <c r="O50" s="85" t="str">
        <f ca="1">IF(INDIRECT("E50")="","",INDIRECT("E50"))</f>
        <v/>
      </c>
    </row>
    <row r="51" spans="1:15" ht="20.100000000000001" customHeight="1" x14ac:dyDescent="0.15">
      <c r="A51" s="94"/>
      <c r="B51" s="95"/>
      <c r="C51" s="96"/>
      <c r="D51" s="97"/>
      <c r="E51" s="97"/>
      <c r="F51" s="94"/>
      <c r="G51" s="96"/>
      <c r="H51" s="67" t="str">
        <f>IF(C51="","",IF(ISERROR(VLOOKUP(C51,女子複!C:G,1,FALSE)),"","★"))</f>
        <v/>
      </c>
      <c r="I51" s="67" t="str">
        <f>IF(C51="","",IF(ISERROR(VLOOKUP(C51,混合複!C:G,1,FALSE)),"","★"))</f>
        <v/>
      </c>
      <c r="J51" s="67" t="str">
        <f t="shared" si="0"/>
        <v/>
      </c>
      <c r="L51" s="85" t="str">
        <f ca="1">IF(INDIRECT("A51")="","",INDIRECT("A51"))</f>
        <v/>
      </c>
      <c r="M51" s="85" t="str">
        <f ca="1">IF(INDIRECT("C51")="","",INDIRECT("C51"))</f>
        <v/>
      </c>
      <c r="N51" s="85" t="str">
        <f ca="1">IF(INDIRECT("D51")="","",INDIRECT("D51"))</f>
        <v/>
      </c>
      <c r="O51" s="85" t="str">
        <f ca="1">IF(INDIRECT("E51")="","",INDIRECT("E51"))</f>
        <v/>
      </c>
    </row>
    <row r="52" spans="1:15" ht="20.100000000000001" customHeight="1" x14ac:dyDescent="0.15">
      <c r="A52" s="94"/>
      <c r="B52" s="95"/>
      <c r="C52" s="96"/>
      <c r="D52" s="97"/>
      <c r="E52" s="97"/>
      <c r="F52" s="94"/>
      <c r="G52" s="96"/>
      <c r="H52" s="67" t="str">
        <f>IF(C52="","",IF(ISERROR(VLOOKUP(C52,女子複!C:G,1,FALSE)),"","★"))</f>
        <v/>
      </c>
      <c r="I52" s="67" t="str">
        <f>IF(C52="","",IF(ISERROR(VLOOKUP(C52,混合複!C:G,1,FALSE)),"","★"))</f>
        <v/>
      </c>
      <c r="J52" s="67" t="str">
        <f t="shared" si="0"/>
        <v/>
      </c>
      <c r="L52" s="85" t="str">
        <f ca="1">IF(INDIRECT("A52")="","",INDIRECT("A52"))</f>
        <v/>
      </c>
      <c r="M52" s="85" t="str">
        <f ca="1">IF(INDIRECT("C52")="","",INDIRECT("C52"))</f>
        <v/>
      </c>
      <c r="N52" s="85" t="str">
        <f ca="1">IF(INDIRECT("D52")="","",INDIRECT("D52"))</f>
        <v/>
      </c>
      <c r="O52" s="85" t="str">
        <f ca="1">IF(INDIRECT("E52")="","",INDIRECT("E52"))</f>
        <v/>
      </c>
    </row>
    <row r="53" spans="1:15" ht="20.100000000000001" customHeight="1" x14ac:dyDescent="0.15">
      <c r="A53" s="94"/>
      <c r="B53" s="95"/>
      <c r="C53" s="96"/>
      <c r="D53" s="97"/>
      <c r="E53" s="97"/>
      <c r="F53" s="94"/>
      <c r="G53" s="96"/>
      <c r="H53" s="67" t="str">
        <f>IF(C53="","",IF(ISERROR(VLOOKUP(C53,女子複!C:G,1,FALSE)),"","★"))</f>
        <v/>
      </c>
      <c r="I53" s="67" t="str">
        <f>IF(C53="","",IF(ISERROR(VLOOKUP(C53,混合複!C:G,1,FALSE)),"","★"))</f>
        <v/>
      </c>
      <c r="J53" s="67" t="str">
        <f t="shared" si="0"/>
        <v/>
      </c>
      <c r="L53" s="85" t="str">
        <f ca="1">IF(INDIRECT("A53")="","",INDIRECT("A53"))</f>
        <v/>
      </c>
      <c r="M53" s="85" t="str">
        <f ca="1">IF(INDIRECT("C53")="","",INDIRECT("C53"))</f>
        <v/>
      </c>
      <c r="N53" s="85" t="str">
        <f ca="1">IF(INDIRECT("D53")="","",INDIRECT("D53"))</f>
        <v/>
      </c>
      <c r="O53" s="85" t="str">
        <f ca="1">IF(INDIRECT("E53")="","",INDIRECT("E53"))</f>
        <v/>
      </c>
    </row>
    <row r="54" spans="1:15" ht="20.100000000000001" customHeight="1" x14ac:dyDescent="0.15">
      <c r="A54" s="94"/>
      <c r="B54" s="95"/>
      <c r="C54" s="96"/>
      <c r="D54" s="97"/>
      <c r="E54" s="97"/>
      <c r="F54" s="94"/>
      <c r="G54" s="96"/>
      <c r="H54" s="67" t="str">
        <f>IF(C54="","",IF(ISERROR(VLOOKUP(C54,女子複!C:G,1,FALSE)),"","★"))</f>
        <v/>
      </c>
      <c r="I54" s="67" t="str">
        <f>IF(C54="","",IF(ISERROR(VLOOKUP(C54,混合複!C:G,1,FALSE)),"","★"))</f>
        <v/>
      </c>
      <c r="J54" s="67" t="str">
        <f t="shared" si="0"/>
        <v/>
      </c>
      <c r="L54" s="85" t="str">
        <f ca="1">IF(INDIRECT("A54")="","",INDIRECT("A54"))</f>
        <v/>
      </c>
      <c r="M54" s="85" t="str">
        <f ca="1">IF(INDIRECT("C54")="","",INDIRECT("C54"))</f>
        <v/>
      </c>
      <c r="N54" s="85" t="str">
        <f ca="1">IF(INDIRECT("D54")="","",INDIRECT("D54"))</f>
        <v/>
      </c>
      <c r="O54" s="85" t="str">
        <f ca="1">IF(INDIRECT("E54")="","",INDIRECT("E54"))</f>
        <v/>
      </c>
    </row>
    <row r="55" spans="1:15" ht="20.100000000000001" customHeight="1" x14ac:dyDescent="0.15">
      <c r="A55" s="94"/>
      <c r="B55" s="95"/>
      <c r="C55" s="96"/>
      <c r="D55" s="97"/>
      <c r="E55" s="97"/>
      <c r="F55" s="94"/>
      <c r="G55" s="96"/>
      <c r="H55" s="67" t="str">
        <f>IF(C55="","",IF(ISERROR(VLOOKUP(C55,女子複!C:G,1,FALSE)),"","★"))</f>
        <v/>
      </c>
      <c r="I55" s="67" t="str">
        <f>IF(C55="","",IF(ISERROR(VLOOKUP(C55,混合複!C:G,1,FALSE)),"","★"))</f>
        <v/>
      </c>
      <c r="J55" s="67" t="str">
        <f t="shared" si="0"/>
        <v/>
      </c>
      <c r="L55" s="85" t="str">
        <f ca="1">IF(INDIRECT("A55")="","",INDIRECT("A55"))</f>
        <v/>
      </c>
      <c r="M55" s="85" t="str">
        <f ca="1">IF(INDIRECT("C55")="","",INDIRECT("C55"))</f>
        <v/>
      </c>
      <c r="N55" s="85" t="str">
        <f ca="1">IF(INDIRECT("D55")="","",INDIRECT("D55"))</f>
        <v/>
      </c>
      <c r="O55" s="85" t="str">
        <f ca="1">IF(INDIRECT("E55")="","",INDIRECT("E55"))</f>
        <v/>
      </c>
    </row>
    <row r="56" spans="1:15" ht="20.100000000000001" customHeight="1" x14ac:dyDescent="0.15">
      <c r="A56" s="94"/>
      <c r="B56" s="95"/>
      <c r="C56" s="96"/>
      <c r="D56" s="97"/>
      <c r="E56" s="97"/>
      <c r="F56" s="94"/>
      <c r="G56" s="96"/>
      <c r="H56" s="67" t="str">
        <f>IF(C56="","",IF(ISERROR(VLOOKUP(C56,女子複!C:G,1,FALSE)),"","★"))</f>
        <v/>
      </c>
      <c r="I56" s="67" t="str">
        <f>IF(C56="","",IF(ISERROR(VLOOKUP(C56,混合複!C:G,1,FALSE)),"","★"))</f>
        <v/>
      </c>
      <c r="J56" s="67" t="str">
        <f t="shared" si="0"/>
        <v/>
      </c>
      <c r="L56" s="85" t="str">
        <f ca="1">IF(INDIRECT("A56")="","",INDIRECT("A56"))</f>
        <v/>
      </c>
      <c r="M56" s="85" t="str">
        <f ca="1">IF(INDIRECT("C56")="","",INDIRECT("C56"))</f>
        <v/>
      </c>
      <c r="N56" s="85" t="str">
        <f ca="1">IF(INDIRECT("D56")="","",INDIRECT("D56"))</f>
        <v/>
      </c>
      <c r="O56" s="85" t="str">
        <f ca="1">IF(INDIRECT("E56")="","",INDIRECT("E56"))</f>
        <v/>
      </c>
    </row>
    <row r="57" spans="1:15" ht="20.100000000000001" customHeight="1" x14ac:dyDescent="0.15">
      <c r="A57" s="94"/>
      <c r="B57" s="95"/>
      <c r="C57" s="96"/>
      <c r="D57" s="97"/>
      <c r="E57" s="97"/>
      <c r="F57" s="94"/>
      <c r="G57" s="96"/>
      <c r="H57" s="67" t="str">
        <f>IF(C57="","",IF(ISERROR(VLOOKUP(C57,女子複!C:G,1,FALSE)),"","★"))</f>
        <v/>
      </c>
      <c r="I57" s="67" t="str">
        <f>IF(C57="","",IF(ISERROR(VLOOKUP(C57,混合複!C:G,1,FALSE)),"","★"))</f>
        <v/>
      </c>
      <c r="J57" s="67" t="str">
        <f t="shared" si="0"/>
        <v/>
      </c>
      <c r="L57" s="85" t="str">
        <f ca="1">IF(INDIRECT("A57")="","",INDIRECT("A57"))</f>
        <v/>
      </c>
      <c r="M57" s="85" t="str">
        <f ca="1">IF(INDIRECT("C57")="","",INDIRECT("C57"))</f>
        <v/>
      </c>
      <c r="N57" s="85" t="str">
        <f ca="1">IF(INDIRECT("D57")="","",INDIRECT("D57"))</f>
        <v/>
      </c>
      <c r="O57" s="85" t="str">
        <f ca="1">IF(INDIRECT("E57")="","",INDIRECT("E57"))</f>
        <v/>
      </c>
    </row>
    <row r="58" spans="1:15" ht="20.100000000000001" customHeight="1" x14ac:dyDescent="0.15">
      <c r="A58" s="94"/>
      <c r="B58" s="95"/>
      <c r="C58" s="96"/>
      <c r="D58" s="97"/>
      <c r="E58" s="97"/>
      <c r="F58" s="94"/>
      <c r="G58" s="96"/>
      <c r="H58" s="67" t="str">
        <f>IF(C58="","",IF(ISERROR(VLOOKUP(C58,女子複!C:G,1,FALSE)),"","★"))</f>
        <v/>
      </c>
      <c r="I58" s="67" t="str">
        <f>IF(C58="","",IF(ISERROR(VLOOKUP(C58,混合複!C:G,1,FALSE)),"","★"))</f>
        <v/>
      </c>
      <c r="J58" s="67" t="str">
        <f t="shared" si="0"/>
        <v/>
      </c>
      <c r="L58" s="85" t="str">
        <f ca="1">IF(INDIRECT("A58")="","",INDIRECT("A58"))</f>
        <v/>
      </c>
      <c r="M58" s="85" t="str">
        <f ca="1">IF(INDIRECT("C58")="","",INDIRECT("C58"))</f>
        <v/>
      </c>
      <c r="N58" s="85" t="str">
        <f ca="1">IF(INDIRECT("D58")="","",INDIRECT("D58"))</f>
        <v/>
      </c>
      <c r="O58" s="85" t="str">
        <f ca="1">IF(INDIRECT("E58")="","",INDIRECT("E58"))</f>
        <v/>
      </c>
    </row>
    <row r="59" spans="1:15" ht="20.100000000000001" customHeight="1" x14ac:dyDescent="0.15">
      <c r="A59" s="94"/>
      <c r="B59" s="95"/>
      <c r="C59" s="96"/>
      <c r="D59" s="97"/>
      <c r="E59" s="97"/>
      <c r="F59" s="94"/>
      <c r="G59" s="96"/>
      <c r="H59" s="67" t="str">
        <f>IF(C59="","",IF(ISERROR(VLOOKUP(C59,女子複!C:G,1,FALSE)),"","★"))</f>
        <v/>
      </c>
      <c r="I59" s="67" t="str">
        <f>IF(C59="","",IF(ISERROR(VLOOKUP(C59,混合複!C:G,1,FALSE)),"","★"))</f>
        <v/>
      </c>
      <c r="J59" s="67" t="str">
        <f t="shared" si="0"/>
        <v/>
      </c>
      <c r="L59" s="85" t="str">
        <f ca="1">IF(INDIRECT("A59")="","",INDIRECT("A59"))</f>
        <v/>
      </c>
      <c r="M59" s="85" t="str">
        <f ca="1">IF(INDIRECT("C59")="","",INDIRECT("C59"))</f>
        <v/>
      </c>
      <c r="N59" s="85" t="str">
        <f ca="1">IF(INDIRECT("D59")="","",INDIRECT("D59"))</f>
        <v/>
      </c>
      <c r="O59" s="85" t="str">
        <f ca="1">IF(INDIRECT("E59")="","",INDIRECT("E59"))</f>
        <v/>
      </c>
    </row>
    <row r="60" spans="1:15" ht="20.100000000000001" customHeight="1" x14ac:dyDescent="0.15">
      <c r="A60" s="94"/>
      <c r="B60" s="95"/>
      <c r="C60" s="96"/>
      <c r="D60" s="97"/>
      <c r="E60" s="97"/>
      <c r="F60" s="94"/>
      <c r="G60" s="96"/>
      <c r="H60" s="67" t="str">
        <f>IF(C60="","",IF(ISERROR(VLOOKUP(C60,女子複!C:G,1,FALSE)),"","★"))</f>
        <v/>
      </c>
      <c r="I60" s="67" t="str">
        <f>IF(C60="","",IF(ISERROR(VLOOKUP(C60,混合複!C:G,1,FALSE)),"","★"))</f>
        <v/>
      </c>
      <c r="J60" s="67" t="str">
        <f t="shared" si="0"/>
        <v/>
      </c>
      <c r="L60" s="85" t="str">
        <f ca="1">IF(INDIRECT("A60")="","",INDIRECT("A60"))</f>
        <v/>
      </c>
      <c r="M60" s="85" t="str">
        <f ca="1">IF(INDIRECT("C60")="","",INDIRECT("C60"))</f>
        <v/>
      </c>
      <c r="N60" s="85" t="str">
        <f ca="1">IF(INDIRECT("D60")="","",INDIRECT("D60"))</f>
        <v/>
      </c>
      <c r="O60" s="85" t="str">
        <f ca="1">IF(INDIRECT("E60")="","",INDIRECT("E60"))</f>
        <v/>
      </c>
    </row>
    <row r="61" spans="1:15" ht="20.100000000000001" customHeight="1" x14ac:dyDescent="0.15">
      <c r="A61" s="94"/>
      <c r="B61" s="95"/>
      <c r="C61" s="96"/>
      <c r="D61" s="97"/>
      <c r="E61" s="97"/>
      <c r="F61" s="94"/>
      <c r="G61" s="96"/>
      <c r="H61" s="67" t="str">
        <f>IF(C61="","",IF(ISERROR(VLOOKUP(C61,女子複!C:G,1,FALSE)),"","★"))</f>
        <v/>
      </c>
      <c r="I61" s="67" t="str">
        <f>IF(C61="","",IF(ISERROR(VLOOKUP(C61,混合複!C:G,1,FALSE)),"","★"))</f>
        <v/>
      </c>
      <c r="J61" s="67" t="str">
        <f t="shared" si="0"/>
        <v/>
      </c>
      <c r="L61" s="85" t="str">
        <f ca="1">IF(INDIRECT("A61")="","",INDIRECT("A61"))</f>
        <v/>
      </c>
      <c r="M61" s="85" t="str">
        <f ca="1">IF(INDIRECT("C61")="","",INDIRECT("C61"))</f>
        <v/>
      </c>
      <c r="N61" s="85" t="str">
        <f ca="1">IF(INDIRECT("D61")="","",INDIRECT("D61"))</f>
        <v/>
      </c>
      <c r="O61" s="85" t="str">
        <f ca="1">IF(INDIRECT("E61")="","",INDIRECT("E61"))</f>
        <v/>
      </c>
    </row>
    <row r="62" spans="1:15" ht="20.100000000000001" customHeight="1" x14ac:dyDescent="0.15">
      <c r="A62" s="94"/>
      <c r="B62" s="95"/>
      <c r="C62" s="96"/>
      <c r="D62" s="97"/>
      <c r="E62" s="97"/>
      <c r="F62" s="94"/>
      <c r="G62" s="96"/>
      <c r="H62" s="67" t="str">
        <f>IF(C62="","",IF(ISERROR(VLOOKUP(C62,女子複!C:G,1,FALSE)),"","★"))</f>
        <v/>
      </c>
      <c r="I62" s="67" t="str">
        <f>IF(C62="","",IF(ISERROR(VLOOKUP(C62,混合複!C:G,1,FALSE)),"","★"))</f>
        <v/>
      </c>
      <c r="J62" s="67" t="str">
        <f t="shared" si="0"/>
        <v/>
      </c>
      <c r="L62" s="85" t="str">
        <f ca="1">IF(INDIRECT("A62")="","",INDIRECT("A62"))</f>
        <v/>
      </c>
      <c r="M62" s="85" t="str">
        <f ca="1">IF(INDIRECT("C62")="","",INDIRECT("C62"))</f>
        <v/>
      </c>
      <c r="N62" s="85" t="str">
        <f ca="1">IF(INDIRECT("D62")="","",INDIRECT("D62"))</f>
        <v/>
      </c>
      <c r="O62" s="85" t="str">
        <f ca="1">IF(INDIRECT("E62")="","",INDIRECT("E62"))</f>
        <v/>
      </c>
    </row>
    <row r="63" spans="1:15" ht="20.100000000000001" customHeight="1" x14ac:dyDescent="0.15">
      <c r="A63" s="94"/>
      <c r="B63" s="95"/>
      <c r="C63" s="96"/>
      <c r="D63" s="97"/>
      <c r="E63" s="97"/>
      <c r="F63" s="94"/>
      <c r="G63" s="96"/>
      <c r="H63" s="67" t="str">
        <f>IF(C63="","",IF(ISERROR(VLOOKUP(C63,女子複!C:G,1,FALSE)),"","★"))</f>
        <v/>
      </c>
      <c r="I63" s="67" t="str">
        <f>IF(C63="","",IF(ISERROR(VLOOKUP(C63,混合複!C:G,1,FALSE)),"","★"))</f>
        <v/>
      </c>
      <c r="J63" s="67" t="str">
        <f t="shared" si="0"/>
        <v/>
      </c>
      <c r="L63" s="85" t="str">
        <f ca="1">IF(INDIRECT("A63")="","",INDIRECT("A63"))</f>
        <v/>
      </c>
      <c r="M63" s="85" t="str">
        <f ca="1">IF(INDIRECT("C63")="","",INDIRECT("C63"))</f>
        <v/>
      </c>
      <c r="N63" s="85" t="str">
        <f ca="1">IF(INDIRECT("D63")="","",INDIRECT("D63"))</f>
        <v/>
      </c>
      <c r="O63" s="85" t="str">
        <f ca="1">IF(INDIRECT("E63")="","",INDIRECT("E63"))</f>
        <v/>
      </c>
    </row>
    <row r="64" spans="1:15" ht="20.100000000000001" customHeight="1" x14ac:dyDescent="0.15">
      <c r="A64" s="94"/>
      <c r="B64" s="95"/>
      <c r="C64" s="96"/>
      <c r="D64" s="97"/>
      <c r="E64" s="97"/>
      <c r="F64" s="94"/>
      <c r="G64" s="96"/>
      <c r="H64" s="67" t="str">
        <f>IF(C64="","",IF(ISERROR(VLOOKUP(C64,女子複!C:G,1,FALSE)),"","★"))</f>
        <v/>
      </c>
      <c r="I64" s="67" t="str">
        <f>IF(C64="","",IF(ISERROR(VLOOKUP(C64,混合複!C:G,1,FALSE)),"","★"))</f>
        <v/>
      </c>
      <c r="J64" s="67" t="str">
        <f t="shared" si="0"/>
        <v/>
      </c>
      <c r="L64" s="85" t="str">
        <f ca="1">IF(INDIRECT("A64")="","",INDIRECT("A64"))</f>
        <v/>
      </c>
      <c r="M64" s="85" t="str">
        <f ca="1">IF(INDIRECT("C64")="","",INDIRECT("C64"))</f>
        <v/>
      </c>
      <c r="N64" s="85" t="str">
        <f ca="1">IF(INDIRECT("D64")="","",INDIRECT("D64"))</f>
        <v/>
      </c>
      <c r="O64" s="85" t="str">
        <f ca="1">IF(INDIRECT("E64")="","",INDIRECT("E64"))</f>
        <v/>
      </c>
    </row>
    <row r="65" spans="1:15" ht="20.100000000000001" customHeight="1" x14ac:dyDescent="0.15">
      <c r="A65" s="94"/>
      <c r="B65" s="95"/>
      <c r="C65" s="96"/>
      <c r="D65" s="97"/>
      <c r="E65" s="97"/>
      <c r="F65" s="94"/>
      <c r="G65" s="96"/>
      <c r="H65" s="67" t="str">
        <f>IF(C65="","",IF(ISERROR(VLOOKUP(C65,女子複!C:G,1,FALSE)),"","★"))</f>
        <v/>
      </c>
      <c r="I65" s="67" t="str">
        <f>IF(C65="","",IF(ISERROR(VLOOKUP(C65,混合複!C:G,1,FALSE)),"","★"))</f>
        <v/>
      </c>
      <c r="J65" s="67" t="str">
        <f t="shared" si="0"/>
        <v/>
      </c>
      <c r="L65" s="85" t="str">
        <f ca="1">IF(INDIRECT("A65")="","",INDIRECT("A65"))</f>
        <v/>
      </c>
      <c r="M65" s="85" t="str">
        <f ca="1">IF(INDIRECT("C65")="","",INDIRECT("C65"))</f>
        <v/>
      </c>
      <c r="N65" s="85" t="str">
        <f ca="1">IF(INDIRECT("D65")="","",INDIRECT("D65"))</f>
        <v/>
      </c>
      <c r="O65" s="85" t="str">
        <f ca="1">IF(INDIRECT("E65")="","",INDIRECT("E65"))</f>
        <v/>
      </c>
    </row>
    <row r="66" spans="1:15" ht="20.100000000000001" customHeight="1" x14ac:dyDescent="0.15">
      <c r="A66" s="94"/>
      <c r="B66" s="95"/>
      <c r="C66" s="96"/>
      <c r="D66" s="97"/>
      <c r="E66" s="97"/>
      <c r="F66" s="94"/>
      <c r="G66" s="96"/>
      <c r="H66" s="67" t="str">
        <f>IF(C66="","",IF(ISERROR(VLOOKUP(C66,女子複!C:G,1,FALSE)),"","★"))</f>
        <v/>
      </c>
      <c r="I66" s="67" t="str">
        <f>IF(C66="","",IF(ISERROR(VLOOKUP(C66,混合複!C:G,1,FALSE)),"","★"))</f>
        <v/>
      </c>
      <c r="J66" s="67" t="str">
        <f t="shared" si="0"/>
        <v/>
      </c>
      <c r="L66" s="85" t="str">
        <f ca="1">IF(INDIRECT("A66")="","",INDIRECT("A66"))</f>
        <v/>
      </c>
      <c r="M66" s="85" t="str">
        <f ca="1">IF(INDIRECT("C66")="","",INDIRECT("C66"))</f>
        <v/>
      </c>
      <c r="N66" s="85" t="str">
        <f ca="1">IF(INDIRECT("D66")="","",INDIRECT("D66"))</f>
        <v/>
      </c>
      <c r="O66" s="85" t="str">
        <f ca="1">IF(INDIRECT("E66")="","",INDIRECT("E66"))</f>
        <v/>
      </c>
    </row>
    <row r="67" spans="1:15" ht="20.100000000000001" customHeight="1" x14ac:dyDescent="0.15">
      <c r="A67" s="94"/>
      <c r="B67" s="95"/>
      <c r="C67" s="96"/>
      <c r="D67" s="97"/>
      <c r="E67" s="97"/>
      <c r="F67" s="94"/>
      <c r="G67" s="96"/>
      <c r="H67" s="67" t="str">
        <f>IF(C67="","",IF(ISERROR(VLOOKUP(C67,女子複!C:G,1,FALSE)),"","★"))</f>
        <v/>
      </c>
      <c r="I67" s="67" t="str">
        <f>IF(C67="","",IF(ISERROR(VLOOKUP(C67,混合複!C:G,1,FALSE)),"","★"))</f>
        <v/>
      </c>
      <c r="J67" s="67" t="str">
        <f t="shared" si="0"/>
        <v/>
      </c>
      <c r="L67" s="85" t="str">
        <f ca="1">IF(INDIRECT("A67")="","",INDIRECT("A67"))</f>
        <v/>
      </c>
      <c r="M67" s="85" t="str">
        <f ca="1">IF(INDIRECT("C67")="","",INDIRECT("C67"))</f>
        <v/>
      </c>
      <c r="N67" s="85" t="str">
        <f ca="1">IF(INDIRECT("D67")="","",INDIRECT("D67"))</f>
        <v/>
      </c>
      <c r="O67" s="85" t="str">
        <f ca="1">IF(INDIRECT("E67")="","",INDIRECT("E67"))</f>
        <v/>
      </c>
    </row>
    <row r="68" spans="1:15" ht="20.100000000000001" customHeight="1" x14ac:dyDescent="0.15">
      <c r="A68" s="94"/>
      <c r="B68" s="95"/>
      <c r="C68" s="96"/>
      <c r="D68" s="97"/>
      <c r="E68" s="97"/>
      <c r="F68" s="94"/>
      <c r="G68" s="96"/>
      <c r="H68" s="67" t="str">
        <f>IF(C68="","",IF(ISERROR(VLOOKUP(C68,女子複!C:G,1,FALSE)),"","★"))</f>
        <v/>
      </c>
      <c r="I68" s="67" t="str">
        <f>IF(C68="","",IF(ISERROR(VLOOKUP(C68,混合複!C:G,1,FALSE)),"","★"))</f>
        <v/>
      </c>
      <c r="J68" s="67" t="str">
        <f t="shared" si="0"/>
        <v/>
      </c>
      <c r="L68" s="85" t="str">
        <f ca="1">IF(INDIRECT("A68")="","",INDIRECT("A68"))</f>
        <v/>
      </c>
      <c r="M68" s="85" t="str">
        <f ca="1">IF(INDIRECT("C68")="","",INDIRECT("C68"))</f>
        <v/>
      </c>
      <c r="N68" s="85" t="str">
        <f ca="1">IF(INDIRECT("D68")="","",INDIRECT("D68"))</f>
        <v/>
      </c>
      <c r="O68" s="85" t="str">
        <f ca="1">IF(INDIRECT("E68")="","",INDIRECT("E68"))</f>
        <v/>
      </c>
    </row>
    <row r="69" spans="1:15" ht="20.100000000000001" customHeight="1" x14ac:dyDescent="0.15">
      <c r="A69" s="94"/>
      <c r="B69" s="95"/>
      <c r="C69" s="96"/>
      <c r="D69" s="97"/>
      <c r="E69" s="97"/>
      <c r="F69" s="94"/>
      <c r="G69" s="96"/>
      <c r="H69" s="67" t="str">
        <f>IF(C69="","",IF(ISERROR(VLOOKUP(C69,女子複!C:G,1,FALSE)),"","★"))</f>
        <v/>
      </c>
      <c r="I69" s="67" t="str">
        <f>IF(C69="","",IF(ISERROR(VLOOKUP(C69,混合複!C:G,1,FALSE)),"","★"))</f>
        <v/>
      </c>
      <c r="J69" s="67" t="str">
        <f t="shared" si="0"/>
        <v/>
      </c>
      <c r="L69" s="85" t="str">
        <f ca="1">IF(INDIRECT("A69")="","",INDIRECT("A69"))</f>
        <v/>
      </c>
      <c r="M69" s="85" t="str">
        <f ca="1">IF(INDIRECT("C69")="","",INDIRECT("C69"))</f>
        <v/>
      </c>
      <c r="N69" s="85" t="str">
        <f ca="1">IF(INDIRECT("D69")="","",INDIRECT("D69"))</f>
        <v/>
      </c>
      <c r="O69" s="85" t="str">
        <f ca="1">IF(INDIRECT("E69")="","",INDIRECT("E69"))</f>
        <v/>
      </c>
    </row>
    <row r="70" spans="1:15" ht="20.100000000000001" customHeight="1" x14ac:dyDescent="0.15">
      <c r="A70" s="94"/>
      <c r="B70" s="95"/>
      <c r="C70" s="96"/>
      <c r="D70" s="97"/>
      <c r="E70" s="97"/>
      <c r="F70" s="94"/>
      <c r="G70" s="96"/>
      <c r="H70" s="67" t="str">
        <f>IF(C70="","",IF(ISERROR(VLOOKUP(C70,女子複!C:G,1,FALSE)),"","★"))</f>
        <v/>
      </c>
      <c r="I70" s="67" t="str">
        <f>IF(C70="","",IF(ISERROR(VLOOKUP(C70,混合複!C:G,1,FALSE)),"","★"))</f>
        <v/>
      </c>
      <c r="J70" s="67" t="str">
        <f t="shared" si="0"/>
        <v/>
      </c>
      <c r="L70" s="85" t="str">
        <f ca="1">IF(INDIRECT("A70")="","",INDIRECT("A70"))</f>
        <v/>
      </c>
      <c r="M70" s="85" t="str">
        <f ca="1">IF(INDIRECT("C70")="","",INDIRECT("C70"))</f>
        <v/>
      </c>
      <c r="N70" s="85" t="str">
        <f ca="1">IF(INDIRECT("D70")="","",INDIRECT("D70"))</f>
        <v/>
      </c>
      <c r="O70" s="85" t="str">
        <f ca="1">IF(INDIRECT("E70")="","",INDIRECT("E70"))</f>
        <v/>
      </c>
    </row>
    <row r="71" spans="1:15" ht="20.100000000000001" customHeight="1" x14ac:dyDescent="0.15">
      <c r="A71" s="94"/>
      <c r="B71" s="95"/>
      <c r="C71" s="96"/>
      <c r="D71" s="97"/>
      <c r="E71" s="97"/>
      <c r="F71" s="94"/>
      <c r="G71" s="96"/>
      <c r="H71" s="67" t="str">
        <f>IF(C71="","",IF(ISERROR(VLOOKUP(C71,女子複!C:G,1,FALSE)),"","★"))</f>
        <v/>
      </c>
      <c r="I71" s="67" t="str">
        <f>IF(C71="","",IF(ISERROR(VLOOKUP(C71,混合複!C:G,1,FALSE)),"","★"))</f>
        <v/>
      </c>
      <c r="J71" s="67" t="str">
        <f t="shared" si="0"/>
        <v/>
      </c>
      <c r="L71" s="85" t="str">
        <f ca="1">IF(INDIRECT("A71")="","",INDIRECT("A71"))</f>
        <v/>
      </c>
      <c r="M71" s="85" t="str">
        <f ca="1">IF(INDIRECT("C71")="","",INDIRECT("C71"))</f>
        <v/>
      </c>
      <c r="N71" s="85" t="str">
        <f ca="1">IF(INDIRECT("D71")="","",INDIRECT("D71"))</f>
        <v/>
      </c>
      <c r="O71" s="85" t="str">
        <f ca="1">IF(INDIRECT("E71")="","",INDIRECT("E71"))</f>
        <v/>
      </c>
    </row>
    <row r="72" spans="1:15" ht="20.100000000000001" customHeight="1" x14ac:dyDescent="0.15">
      <c r="A72" s="94"/>
      <c r="B72" s="95"/>
      <c r="C72" s="96"/>
      <c r="D72" s="97"/>
      <c r="E72" s="97"/>
      <c r="F72" s="94"/>
      <c r="G72" s="96"/>
      <c r="H72" s="67" t="str">
        <f>IF(C72="","",IF(ISERROR(VLOOKUP(C72,女子複!C:G,1,FALSE)),"","★"))</f>
        <v/>
      </c>
      <c r="I72" s="67" t="str">
        <f>IF(C72="","",IF(ISERROR(VLOOKUP(C72,混合複!C:G,1,FALSE)),"","★"))</f>
        <v/>
      </c>
      <c r="J72" s="67" t="str">
        <f t="shared" si="0"/>
        <v/>
      </c>
      <c r="L72" s="85" t="str">
        <f ca="1">IF(INDIRECT("A72")="","",INDIRECT("A72"))</f>
        <v/>
      </c>
      <c r="M72" s="85" t="str">
        <f ca="1">IF(INDIRECT("C72")="","",INDIRECT("C72"))</f>
        <v/>
      </c>
      <c r="N72" s="85" t="str">
        <f ca="1">IF(INDIRECT("D72")="","",INDIRECT("D72"))</f>
        <v/>
      </c>
      <c r="O72" s="85" t="str">
        <f ca="1">IF(INDIRECT("E72")="","",INDIRECT("E72"))</f>
        <v/>
      </c>
    </row>
    <row r="73" spans="1:15" ht="20.100000000000001" customHeight="1" x14ac:dyDescent="0.15">
      <c r="A73" s="94"/>
      <c r="B73" s="95"/>
      <c r="C73" s="96"/>
      <c r="D73" s="97"/>
      <c r="E73" s="97"/>
      <c r="F73" s="94"/>
      <c r="G73" s="96"/>
      <c r="H73" s="67" t="str">
        <f>IF(C73="","",IF(ISERROR(VLOOKUP(C73,女子複!C:G,1,FALSE)),"","★"))</f>
        <v/>
      </c>
      <c r="I73" s="67" t="str">
        <f>IF(C73="","",IF(ISERROR(VLOOKUP(C73,混合複!C:G,1,FALSE)),"","★"))</f>
        <v/>
      </c>
      <c r="J73" s="67" t="str">
        <f t="shared" ref="J73:J80" si="1">IF(H73="","",IF(I73="★","◎",""))</f>
        <v/>
      </c>
      <c r="L73" s="85" t="str">
        <f ca="1">IF(INDIRECT("A73")="","",INDIRECT("A73"))</f>
        <v/>
      </c>
      <c r="M73" s="85" t="str">
        <f ca="1">IF(INDIRECT("C73")="","",INDIRECT("C73"))</f>
        <v/>
      </c>
      <c r="N73" s="85" t="str">
        <f ca="1">IF(INDIRECT("D73")="","",INDIRECT("D73"))</f>
        <v/>
      </c>
      <c r="O73" s="85" t="str">
        <f ca="1">IF(INDIRECT("E73")="","",INDIRECT("E73"))</f>
        <v/>
      </c>
    </row>
    <row r="74" spans="1:15" ht="20.100000000000001" customHeight="1" x14ac:dyDescent="0.15">
      <c r="A74" s="94"/>
      <c r="B74" s="95"/>
      <c r="C74" s="96"/>
      <c r="D74" s="97"/>
      <c r="E74" s="97"/>
      <c r="F74" s="94"/>
      <c r="G74" s="96"/>
      <c r="H74" s="67" t="str">
        <f>IF(C74="","",IF(ISERROR(VLOOKUP(C74,女子複!C:G,1,FALSE)),"","★"))</f>
        <v/>
      </c>
      <c r="I74" s="67" t="str">
        <f>IF(C74="","",IF(ISERROR(VLOOKUP(C74,混合複!C:G,1,FALSE)),"","★"))</f>
        <v/>
      </c>
      <c r="J74" s="67" t="str">
        <f t="shared" si="1"/>
        <v/>
      </c>
      <c r="L74" s="85" t="str">
        <f ca="1">IF(INDIRECT("A74")="","",INDIRECT("A74"))</f>
        <v/>
      </c>
      <c r="M74" s="85" t="str">
        <f ca="1">IF(INDIRECT("C74")="","",INDIRECT("C74"))</f>
        <v/>
      </c>
      <c r="N74" s="85" t="str">
        <f ca="1">IF(INDIRECT("D74")="","",INDIRECT("D74"))</f>
        <v/>
      </c>
      <c r="O74" s="85" t="str">
        <f ca="1">IF(INDIRECT("E74")="","",INDIRECT("E74"))</f>
        <v/>
      </c>
    </row>
    <row r="75" spans="1:15" ht="20.100000000000001" customHeight="1" x14ac:dyDescent="0.15">
      <c r="A75" s="94"/>
      <c r="B75" s="95"/>
      <c r="C75" s="96"/>
      <c r="D75" s="97"/>
      <c r="E75" s="97"/>
      <c r="F75" s="94"/>
      <c r="G75" s="96"/>
      <c r="H75" s="67" t="str">
        <f>IF(C75="","",IF(ISERROR(VLOOKUP(C75,女子複!C:G,1,FALSE)),"","★"))</f>
        <v/>
      </c>
      <c r="I75" s="67" t="str">
        <f>IF(C75="","",IF(ISERROR(VLOOKUP(C75,混合複!C:G,1,FALSE)),"","★"))</f>
        <v/>
      </c>
      <c r="J75" s="67" t="str">
        <f t="shared" si="1"/>
        <v/>
      </c>
      <c r="L75" s="85" t="str">
        <f ca="1">IF(INDIRECT("A75")="","",INDIRECT("A75"))</f>
        <v/>
      </c>
      <c r="M75" s="85" t="str">
        <f ca="1">IF(INDIRECT("C75")="","",INDIRECT("C75"))</f>
        <v/>
      </c>
      <c r="N75" s="85" t="str">
        <f ca="1">IF(INDIRECT("D75")="","",INDIRECT("D75"))</f>
        <v/>
      </c>
      <c r="O75" s="85" t="str">
        <f ca="1">IF(INDIRECT("E75")="","",INDIRECT("E75"))</f>
        <v/>
      </c>
    </row>
    <row r="76" spans="1:15" ht="20.100000000000001" customHeight="1" x14ac:dyDescent="0.15">
      <c r="A76" s="94"/>
      <c r="B76" s="95"/>
      <c r="C76" s="96"/>
      <c r="D76" s="97"/>
      <c r="E76" s="97"/>
      <c r="F76" s="94"/>
      <c r="G76" s="96"/>
      <c r="H76" s="67" t="str">
        <f>IF(C76="","",IF(ISERROR(VLOOKUP(C76,女子複!C:G,1,FALSE)),"","★"))</f>
        <v/>
      </c>
      <c r="I76" s="67" t="str">
        <f>IF(C76="","",IF(ISERROR(VLOOKUP(C76,混合複!C:G,1,FALSE)),"","★"))</f>
        <v/>
      </c>
      <c r="J76" s="67" t="str">
        <f t="shared" si="1"/>
        <v/>
      </c>
      <c r="L76" s="85" t="str">
        <f ca="1">IF(INDIRECT("A76")="","",INDIRECT("A76"))</f>
        <v/>
      </c>
      <c r="M76" s="85" t="str">
        <f ca="1">IF(INDIRECT("C76")="","",INDIRECT("C76"))</f>
        <v/>
      </c>
      <c r="N76" s="85" t="str">
        <f ca="1">IF(INDIRECT("D76")="","",INDIRECT("D76"))</f>
        <v/>
      </c>
      <c r="O76" s="85" t="str">
        <f ca="1">IF(INDIRECT("E76")="","",INDIRECT("E76"))</f>
        <v/>
      </c>
    </row>
    <row r="77" spans="1:15" ht="20.100000000000001" customHeight="1" x14ac:dyDescent="0.15">
      <c r="A77" s="94"/>
      <c r="B77" s="95"/>
      <c r="C77" s="96"/>
      <c r="D77" s="97"/>
      <c r="E77" s="97"/>
      <c r="F77" s="94"/>
      <c r="G77" s="96"/>
      <c r="H77" s="67" t="str">
        <f>IF(C77="","",IF(ISERROR(VLOOKUP(C77,女子複!C:G,1,FALSE)),"","★"))</f>
        <v/>
      </c>
      <c r="I77" s="67" t="str">
        <f>IF(C77="","",IF(ISERROR(VLOOKUP(C77,混合複!C:G,1,FALSE)),"","★"))</f>
        <v/>
      </c>
      <c r="J77" s="67" t="str">
        <f t="shared" si="1"/>
        <v/>
      </c>
      <c r="L77" s="85" t="str">
        <f ca="1">IF(INDIRECT("A77")="","",INDIRECT("A77"))</f>
        <v/>
      </c>
      <c r="M77" s="85" t="str">
        <f ca="1">IF(INDIRECT("C77")="","",INDIRECT("C77"))</f>
        <v/>
      </c>
      <c r="N77" s="85" t="str">
        <f ca="1">IF(INDIRECT("D77")="","",INDIRECT("D77"))</f>
        <v/>
      </c>
      <c r="O77" s="85" t="str">
        <f ca="1">IF(INDIRECT("E77")="","",INDIRECT("E77"))</f>
        <v/>
      </c>
    </row>
    <row r="78" spans="1:15" ht="20.100000000000001" customHeight="1" x14ac:dyDescent="0.15">
      <c r="A78" s="94"/>
      <c r="B78" s="95"/>
      <c r="C78" s="96"/>
      <c r="D78" s="97"/>
      <c r="E78" s="97"/>
      <c r="F78" s="94"/>
      <c r="G78" s="96"/>
      <c r="H78" s="67" t="str">
        <f>IF(C78="","",IF(ISERROR(VLOOKUP(C78,女子複!C:G,1,FALSE)),"","★"))</f>
        <v/>
      </c>
      <c r="I78" s="67" t="str">
        <f>IF(C78="","",IF(ISERROR(VLOOKUP(C78,混合複!C:G,1,FALSE)),"","★"))</f>
        <v/>
      </c>
      <c r="J78" s="67" t="str">
        <f t="shared" si="1"/>
        <v/>
      </c>
      <c r="L78" s="85" t="str">
        <f ca="1">IF(INDIRECT("A78")="","",INDIRECT("A78"))</f>
        <v/>
      </c>
      <c r="M78" s="85" t="str">
        <f ca="1">IF(INDIRECT("C78")="","",INDIRECT("C78"))</f>
        <v/>
      </c>
      <c r="N78" s="85" t="str">
        <f ca="1">IF(INDIRECT("D78")="","",INDIRECT("D78"))</f>
        <v/>
      </c>
      <c r="O78" s="85" t="str">
        <f ca="1">IF(INDIRECT("E78")="","",INDIRECT("E78"))</f>
        <v/>
      </c>
    </row>
    <row r="79" spans="1:15" ht="20.100000000000001" customHeight="1" x14ac:dyDescent="0.15">
      <c r="A79" s="94"/>
      <c r="B79" s="95"/>
      <c r="C79" s="96"/>
      <c r="D79" s="97"/>
      <c r="E79" s="97"/>
      <c r="F79" s="94"/>
      <c r="G79" s="96"/>
      <c r="H79" s="67" t="str">
        <f>IF(C79="","",IF(ISERROR(VLOOKUP(C79,女子複!C:G,1,FALSE)),"","★"))</f>
        <v/>
      </c>
      <c r="I79" s="67" t="str">
        <f>IF(C79="","",IF(ISERROR(VLOOKUP(C79,混合複!C:G,1,FALSE)),"","★"))</f>
        <v/>
      </c>
      <c r="J79" s="67" t="str">
        <f t="shared" si="1"/>
        <v/>
      </c>
      <c r="L79" s="85" t="str">
        <f ca="1">IF(INDIRECT("A79")="","",INDIRECT("A79"))</f>
        <v/>
      </c>
      <c r="M79" s="85" t="str">
        <f ca="1">IF(INDIRECT("C79")="","",INDIRECT("C79"))</f>
        <v/>
      </c>
      <c r="N79" s="85" t="str">
        <f ca="1">IF(INDIRECT("D79")="","",INDIRECT("D79"))</f>
        <v/>
      </c>
      <c r="O79" s="85" t="str">
        <f ca="1">IF(INDIRECT("E79")="","",INDIRECT("E79"))</f>
        <v/>
      </c>
    </row>
    <row r="80" spans="1:15" ht="20.100000000000001" customHeight="1" x14ac:dyDescent="0.15">
      <c r="A80" s="94"/>
      <c r="B80" s="95"/>
      <c r="C80" s="96"/>
      <c r="D80" s="97"/>
      <c r="E80" s="97"/>
      <c r="F80" s="94"/>
      <c r="G80" s="96"/>
      <c r="H80" s="67" t="str">
        <f>IF(C80="","",IF(ISERROR(VLOOKUP(C80,女子複!C:G,1,FALSE)),"","★"))</f>
        <v/>
      </c>
      <c r="I80" s="67" t="str">
        <f>IF(C80="","",IF(ISERROR(VLOOKUP(C80,混合複!C:G,1,FALSE)),"","★"))</f>
        <v/>
      </c>
      <c r="J80" s="67" t="str">
        <f t="shared" si="1"/>
        <v/>
      </c>
      <c r="L80" s="85" t="str">
        <f ca="1">IF(INDIRECT("A80")="","",INDIRECT("A80"))</f>
        <v/>
      </c>
      <c r="M80" s="85" t="str">
        <f ca="1">IF(INDIRECT("C80")="","",INDIRECT("C80"))</f>
        <v/>
      </c>
      <c r="N80" s="85" t="str">
        <f ca="1">IF(INDIRECT("D80")="","",INDIRECT("D80"))</f>
        <v/>
      </c>
      <c r="O80" s="85" t="str">
        <f ca="1">IF(INDIRECT("E80")="","",INDIRECT("E80"))</f>
        <v/>
      </c>
    </row>
  </sheetData>
  <sheetProtection sheet="1" objects="1" scenarios="1"/>
  <mergeCells count="6">
    <mergeCell ref="A6:F6"/>
    <mergeCell ref="A4:G4"/>
    <mergeCell ref="E1:G3"/>
    <mergeCell ref="A5:D5"/>
    <mergeCell ref="E5:G5"/>
    <mergeCell ref="C1:C3"/>
  </mergeCells>
  <phoneticPr fontId="8"/>
  <dataValidations count="2">
    <dataValidation type="list" allowBlank="1" showInputMessage="1" showErrorMessage="1" sqref="A81:A65536" xr:uid="{00000000-0002-0000-0200-000000000000}">
      <formula1>"Ａ,Ｂ,Ａ（高校以下）,Ｂ（高校以下）,Ｃ（高校以下）"</formula1>
    </dataValidation>
    <dataValidation type="list" allowBlank="1" showInputMessage="1" showErrorMessage="1" sqref="A8:A80" xr:uid="{00000000-0002-0000-0200-000001000000}">
      <formula1>"Ａ,Ａ（高校以下）,Ｃ（高校以下）"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80"/>
  <sheetViews>
    <sheetView zoomScaleNormal="100" workbookViewId="0">
      <selection activeCell="A8" sqref="A8:A9"/>
    </sheetView>
  </sheetViews>
  <sheetFormatPr defaultRowHeight="20.100000000000001" customHeight="1" x14ac:dyDescent="0.15"/>
  <cols>
    <col min="1" max="1" width="14.125" style="38" customWidth="1"/>
    <col min="2" max="2" width="6.125" style="38" customWidth="1"/>
    <col min="3" max="3" width="16.625" style="47" customWidth="1"/>
    <col min="4" max="4" width="15.125" style="48" customWidth="1"/>
    <col min="5" max="5" width="10.625" style="48" customWidth="1"/>
    <col min="6" max="6" width="9.125" style="38" customWidth="1"/>
    <col min="7" max="7" width="12.625" style="47" customWidth="1"/>
    <col min="8" max="8" width="4.625" style="67" customWidth="1"/>
    <col min="9" max="9" width="4.625" style="69" customWidth="1"/>
    <col min="10" max="10" width="4.625" style="67" customWidth="1"/>
    <col min="12" max="15" width="9" style="84"/>
  </cols>
  <sheetData>
    <row r="1" spans="1:15" s="22" customFormat="1" ht="15.95" customHeight="1" x14ac:dyDescent="0.15">
      <c r="A1" s="27"/>
      <c r="B1" s="28" t="s">
        <v>69</v>
      </c>
      <c r="C1" s="41" t="s">
        <v>70</v>
      </c>
      <c r="D1" s="41" t="s">
        <v>71</v>
      </c>
      <c r="E1" s="46">
        <v>40</v>
      </c>
      <c r="F1" s="27">
        <v>50</v>
      </c>
      <c r="G1" s="83">
        <v>60</v>
      </c>
      <c r="H1" s="67"/>
      <c r="I1" s="67"/>
      <c r="J1" s="67"/>
      <c r="L1" s="84"/>
      <c r="M1" s="84"/>
      <c r="N1" s="84"/>
      <c r="O1" s="84"/>
    </row>
    <row r="2" spans="1:15" s="22" customFormat="1" ht="15.95" customHeight="1" x14ac:dyDescent="0.15">
      <c r="A2" s="27" t="s">
        <v>55</v>
      </c>
      <c r="B2" s="29">
        <f>COUNTIF(A:A,"Ａ")</f>
        <v>0</v>
      </c>
      <c r="C2" s="42">
        <f>COUNTIF(A:A,"Ｂ")</f>
        <v>0</v>
      </c>
      <c r="D2" s="44"/>
      <c r="E2" s="42">
        <f>COUNTIF(A:A,"40歳以上複")</f>
        <v>0</v>
      </c>
      <c r="F2" s="30">
        <f>COUNTIF(A:A,"50歳以上複")</f>
        <v>0</v>
      </c>
      <c r="G2" s="30">
        <f>COUNTIF(A:A,"60歳以上複")</f>
        <v>0</v>
      </c>
      <c r="H2" s="67"/>
      <c r="I2" s="67"/>
      <c r="J2" s="67"/>
      <c r="L2" s="84"/>
      <c r="M2" s="84"/>
      <c r="N2" s="84"/>
      <c r="O2" s="84"/>
    </row>
    <row r="3" spans="1:15" s="22" customFormat="1" ht="15.95" customHeight="1" x14ac:dyDescent="0.15">
      <c r="A3" s="27" t="s">
        <v>97</v>
      </c>
      <c r="B3" s="29">
        <f>COUNTIF(A:A,"Ａ（高校以下）")</f>
        <v>0</v>
      </c>
      <c r="C3" s="42">
        <f>COUNTIF(A:A,"Ｂ（高校以下）")</f>
        <v>0</v>
      </c>
      <c r="D3" s="42">
        <f>COUNTIF(A:A,"Ｃ（高校以下）")</f>
        <v>0</v>
      </c>
      <c r="E3" s="44"/>
      <c r="F3" s="40"/>
      <c r="G3" s="44"/>
      <c r="H3" s="67"/>
      <c r="I3" s="67"/>
      <c r="J3" s="67"/>
      <c r="L3" s="84"/>
      <c r="M3" s="84"/>
      <c r="N3" s="84"/>
      <c r="O3" s="84"/>
    </row>
    <row r="4" spans="1:15" s="22" customFormat="1" ht="69.95" customHeight="1" x14ac:dyDescent="0.15">
      <c r="A4" s="208" t="s">
        <v>95</v>
      </c>
      <c r="B4" s="209"/>
      <c r="C4" s="209"/>
      <c r="D4" s="209"/>
      <c r="E4" s="209"/>
      <c r="F4" s="209"/>
      <c r="G4" s="210"/>
      <c r="H4" s="68" t="s">
        <v>91</v>
      </c>
      <c r="I4" s="68" t="s">
        <v>88</v>
      </c>
      <c r="J4" s="68" t="s">
        <v>90</v>
      </c>
      <c r="L4" s="84"/>
      <c r="M4" s="84"/>
      <c r="N4" s="84"/>
      <c r="O4" s="84"/>
    </row>
    <row r="5" spans="1:15" s="22" customFormat="1" ht="29.25" customHeight="1" x14ac:dyDescent="0.15">
      <c r="A5" s="204" t="str">
        <f>IF(申込用紙!B2="", "", 申込用紙!B2)</f>
        <v/>
      </c>
      <c r="B5" s="204"/>
      <c r="C5" s="204"/>
      <c r="D5" s="204"/>
      <c r="E5" s="205" t="str">
        <f>IF(申込用紙!G2="","",申込用紙!G2)</f>
        <v/>
      </c>
      <c r="F5" s="205"/>
      <c r="G5" s="205"/>
      <c r="H5" s="67">
        <f>COUNTIF(H8:H80,"★")</f>
        <v>0</v>
      </c>
      <c r="I5" s="67">
        <f>COUNTIF(I8:I80,"★")</f>
        <v>0</v>
      </c>
      <c r="J5" s="67">
        <f>COUNTIF(J8:J80,"◎")</f>
        <v>0</v>
      </c>
      <c r="L5" s="84"/>
      <c r="M5" s="84"/>
      <c r="N5" s="84"/>
      <c r="O5" s="84"/>
    </row>
    <row r="6" spans="1:15" s="22" customFormat="1" ht="39" customHeight="1" x14ac:dyDescent="0.15">
      <c r="A6" s="191" t="s">
        <v>127</v>
      </c>
      <c r="B6" s="192"/>
      <c r="C6" s="192"/>
      <c r="D6" s="192"/>
      <c r="E6" s="192"/>
      <c r="F6" s="192"/>
      <c r="G6" s="45" t="s">
        <v>60</v>
      </c>
      <c r="H6" s="67"/>
      <c r="I6" s="67"/>
      <c r="J6" s="67"/>
      <c r="L6" s="84"/>
      <c r="M6" s="84"/>
      <c r="N6" s="84"/>
      <c r="O6" s="84"/>
    </row>
    <row r="7" spans="1:15" s="22" customFormat="1" ht="25.5" customHeight="1" x14ac:dyDescent="0.15">
      <c r="A7" s="31" t="s">
        <v>45</v>
      </c>
      <c r="B7" s="31" t="s">
        <v>61</v>
      </c>
      <c r="C7" s="43" t="s">
        <v>46</v>
      </c>
      <c r="D7" s="43" t="s">
        <v>67</v>
      </c>
      <c r="E7" s="43" t="s">
        <v>66</v>
      </c>
      <c r="F7" s="32" t="s">
        <v>50</v>
      </c>
      <c r="G7" s="43" t="s">
        <v>47</v>
      </c>
      <c r="H7" s="67"/>
      <c r="I7" s="67"/>
      <c r="J7" s="67"/>
      <c r="L7" s="84"/>
      <c r="M7" s="84"/>
      <c r="N7" s="84"/>
      <c r="O7" s="84"/>
    </row>
    <row r="8" spans="1:15" s="22" customFormat="1" ht="20.100000000000001" customHeight="1" x14ac:dyDescent="0.15">
      <c r="A8" s="206"/>
      <c r="B8" s="206"/>
      <c r="C8" s="99"/>
      <c r="D8" s="100"/>
      <c r="E8" s="100"/>
      <c r="F8" s="98"/>
      <c r="G8" s="99"/>
      <c r="H8" s="67" t="str">
        <f>IF(C8="","",IF(ISERROR(VLOOKUP(C8,男子単!C:G,1,FALSE)),"","★"))</f>
        <v/>
      </c>
      <c r="I8" s="67" t="str">
        <f>IF(C8="","",IF(ISERROR(VLOOKUP(C8,混合複!C:G,1,FALSE)),"","★"))</f>
        <v/>
      </c>
      <c r="J8" s="67" t="str">
        <f>IF(H8="","",IF(I8="★","◎",""))</f>
        <v/>
      </c>
      <c r="L8" s="85" t="str">
        <f ca="1">IF(INDIRECT("A8")="","",INDIRECT("A8"))</f>
        <v/>
      </c>
      <c r="M8" s="85" t="str">
        <f ca="1">IF(INDIRECT("C8")="","",INDIRECT("C8"))</f>
        <v/>
      </c>
      <c r="N8" s="85" t="str">
        <f ca="1">IF(INDIRECT("D8")="","",INDIRECT("D8"))</f>
        <v/>
      </c>
      <c r="O8" s="85" t="str">
        <f ca="1">IF(INDIRECT("E8")="","",INDIRECT("E8"))</f>
        <v/>
      </c>
    </row>
    <row r="9" spans="1:15" s="22" customFormat="1" ht="20.100000000000001" customHeight="1" x14ac:dyDescent="0.15">
      <c r="A9" s="207"/>
      <c r="B9" s="207"/>
      <c r="C9" s="101"/>
      <c r="D9" s="102"/>
      <c r="E9" s="102"/>
      <c r="F9" s="103"/>
      <c r="G9" s="101"/>
      <c r="H9" s="67" t="str">
        <f>IF(C9="","",IF(ISERROR(VLOOKUP(C9,男子単!C:G,1,FALSE)),"","★"))</f>
        <v/>
      </c>
      <c r="I9" s="67" t="str">
        <f>IF(C9="","",IF(ISERROR(VLOOKUP(C9,混合複!C:G,1,FALSE)),"","★"))</f>
        <v/>
      </c>
      <c r="J9" s="67" t="str">
        <f t="shared" ref="J9:J72" si="0">IF(H9="","",IF(I9="★","◎",""))</f>
        <v/>
      </c>
      <c r="L9" s="85" t="str">
        <f ca="1">IF(L8="","",L8)</f>
        <v/>
      </c>
      <c r="M9" s="85" t="str">
        <f ca="1">IF(INDIRECT("C9")="","",INDIRECT("C9"))</f>
        <v/>
      </c>
      <c r="N9" s="85" t="str">
        <f ca="1">IF(INDIRECT("D9")="","",INDIRECT("D9"))</f>
        <v/>
      </c>
      <c r="O9" s="85" t="str">
        <f ca="1">IF(INDIRECT("E9")="","",INDIRECT("E9"))</f>
        <v/>
      </c>
    </row>
    <row r="10" spans="1:15" ht="20.100000000000001" customHeight="1" x14ac:dyDescent="0.15">
      <c r="A10" s="206"/>
      <c r="B10" s="206"/>
      <c r="C10" s="99"/>
      <c r="D10" s="100"/>
      <c r="E10" s="100"/>
      <c r="F10" s="98"/>
      <c r="G10" s="99"/>
      <c r="H10" s="67" t="str">
        <f>IF(C10="","",IF(ISERROR(VLOOKUP(C10,男子単!C:G,1,FALSE)),"","★"))</f>
        <v/>
      </c>
      <c r="I10" s="67" t="str">
        <f>IF(C10="","",IF(ISERROR(VLOOKUP(C10,混合複!C:G,1,FALSE)),"","★"))</f>
        <v/>
      </c>
      <c r="J10" s="67" t="str">
        <f t="shared" si="0"/>
        <v/>
      </c>
      <c r="L10" s="85" t="str">
        <f ca="1">IF(INDIRECT("A10")="","",INDIRECT("A10"))</f>
        <v/>
      </c>
      <c r="M10" s="85" t="str">
        <f ca="1">IF(INDIRECT("C10")="","",INDIRECT("C10"))</f>
        <v/>
      </c>
      <c r="N10" s="85" t="str">
        <f ca="1">IF(INDIRECT("D10")="","",INDIRECT("D10"))</f>
        <v/>
      </c>
      <c r="O10" s="85" t="str">
        <f ca="1">IF(INDIRECT("E10")="","",INDIRECT("E10"))</f>
        <v/>
      </c>
    </row>
    <row r="11" spans="1:15" ht="20.100000000000001" customHeight="1" x14ac:dyDescent="0.15">
      <c r="A11" s="207"/>
      <c r="B11" s="207"/>
      <c r="C11" s="101"/>
      <c r="D11" s="102"/>
      <c r="E11" s="102"/>
      <c r="F11" s="103"/>
      <c r="G11" s="101"/>
      <c r="H11" s="67" t="str">
        <f>IF(C11="","",IF(ISERROR(VLOOKUP(C11,男子単!C:G,1,FALSE)),"","★"))</f>
        <v/>
      </c>
      <c r="I11" s="67" t="str">
        <f>IF(C11="","",IF(ISERROR(VLOOKUP(C11,混合複!C:G,1,FALSE)),"","★"))</f>
        <v/>
      </c>
      <c r="J11" s="67" t="str">
        <f t="shared" si="0"/>
        <v/>
      </c>
      <c r="L11" s="85" t="str">
        <f ca="1">IF(L10="","",L10)</f>
        <v/>
      </c>
      <c r="M11" s="85" t="str">
        <f ca="1">IF(INDIRECT("C11")="","",INDIRECT("C11"))</f>
        <v/>
      </c>
      <c r="N11" s="85" t="str">
        <f ca="1">IF(INDIRECT("D11")="","",INDIRECT("D11"))</f>
        <v/>
      </c>
      <c r="O11" s="85" t="str">
        <f ca="1">IF(INDIRECT("E11")="","",INDIRECT("E11"))</f>
        <v/>
      </c>
    </row>
    <row r="12" spans="1:15" ht="20.100000000000001" customHeight="1" x14ac:dyDescent="0.15">
      <c r="A12" s="206"/>
      <c r="B12" s="206"/>
      <c r="C12" s="99"/>
      <c r="D12" s="100"/>
      <c r="E12" s="100"/>
      <c r="F12" s="98"/>
      <c r="G12" s="99"/>
      <c r="H12" s="67" t="str">
        <f>IF(C12="","",IF(ISERROR(VLOOKUP(C12,男子単!C:G,1,FALSE)),"","★"))</f>
        <v/>
      </c>
      <c r="I12" s="67" t="str">
        <f>IF(C12="","",IF(ISERROR(VLOOKUP(C12,混合複!C:G,1,FALSE)),"","★"))</f>
        <v/>
      </c>
      <c r="J12" s="67" t="str">
        <f t="shared" si="0"/>
        <v/>
      </c>
      <c r="L12" s="85" t="str">
        <f ca="1">IF(INDIRECT("A12")="","",INDIRECT("A12"))</f>
        <v/>
      </c>
      <c r="M12" s="85" t="str">
        <f ca="1">IF(INDIRECT("C12")="","",INDIRECT("C12"))</f>
        <v/>
      </c>
      <c r="N12" s="85" t="str">
        <f ca="1">IF(INDIRECT("D12")="","",INDIRECT("D12"))</f>
        <v/>
      </c>
      <c r="O12" s="85" t="str">
        <f ca="1">IF(INDIRECT("E12")="","",INDIRECT("E12"))</f>
        <v/>
      </c>
    </row>
    <row r="13" spans="1:15" ht="20.100000000000001" customHeight="1" x14ac:dyDescent="0.15">
      <c r="A13" s="207"/>
      <c r="B13" s="207"/>
      <c r="C13" s="101"/>
      <c r="D13" s="102"/>
      <c r="E13" s="102"/>
      <c r="F13" s="103"/>
      <c r="G13" s="101"/>
      <c r="H13" s="67" t="str">
        <f>IF(C13="","",IF(ISERROR(VLOOKUP(C13,男子単!C:G,1,FALSE)),"","★"))</f>
        <v/>
      </c>
      <c r="I13" s="67" t="str">
        <f>IF(C13="","",IF(ISERROR(VLOOKUP(C13,混合複!C:G,1,FALSE)),"","★"))</f>
        <v/>
      </c>
      <c r="J13" s="67" t="str">
        <f t="shared" si="0"/>
        <v/>
      </c>
      <c r="L13" s="85" t="str">
        <f ca="1">IF(L12="","",L12)</f>
        <v/>
      </c>
      <c r="M13" s="85" t="str">
        <f ca="1">IF(INDIRECT("C13")="","",INDIRECT("C13"))</f>
        <v/>
      </c>
      <c r="N13" s="85" t="str">
        <f ca="1">IF(INDIRECT("D13")="","",INDIRECT("D13"))</f>
        <v/>
      </c>
      <c r="O13" s="85" t="str">
        <f ca="1">IF(INDIRECT("E13")="","",INDIRECT("E13"))</f>
        <v/>
      </c>
    </row>
    <row r="14" spans="1:15" ht="20.100000000000001" customHeight="1" x14ac:dyDescent="0.15">
      <c r="A14" s="206"/>
      <c r="B14" s="206"/>
      <c r="C14" s="99"/>
      <c r="D14" s="100"/>
      <c r="E14" s="100"/>
      <c r="F14" s="98"/>
      <c r="G14" s="99"/>
      <c r="H14" s="67" t="str">
        <f>IF(C14="","",IF(ISERROR(VLOOKUP(C14,男子単!C:G,1,FALSE)),"","★"))</f>
        <v/>
      </c>
      <c r="I14" s="67" t="str">
        <f>IF(C14="","",IF(ISERROR(VLOOKUP(C14,混合複!C:G,1,FALSE)),"","★"))</f>
        <v/>
      </c>
      <c r="J14" s="67" t="str">
        <f t="shared" si="0"/>
        <v/>
      </c>
      <c r="L14" s="85" t="str">
        <f ca="1">IF(INDIRECT("A14")="","",INDIRECT("A14"))</f>
        <v/>
      </c>
      <c r="M14" s="85" t="str">
        <f ca="1">IF(INDIRECT("C14")="","",INDIRECT("C14"))</f>
        <v/>
      </c>
      <c r="N14" s="85" t="str">
        <f ca="1">IF(INDIRECT("D14")="","",INDIRECT("D14"))</f>
        <v/>
      </c>
      <c r="O14" s="85" t="str">
        <f ca="1">IF(INDIRECT("E14")="","",INDIRECT("E14"))</f>
        <v/>
      </c>
    </row>
    <row r="15" spans="1:15" ht="20.100000000000001" customHeight="1" x14ac:dyDescent="0.15">
      <c r="A15" s="207"/>
      <c r="B15" s="207"/>
      <c r="C15" s="101"/>
      <c r="D15" s="102"/>
      <c r="E15" s="102"/>
      <c r="F15" s="103"/>
      <c r="G15" s="101"/>
      <c r="H15" s="67" t="str">
        <f>IF(C15="","",IF(ISERROR(VLOOKUP(C15,男子単!C:G,1,FALSE)),"","★"))</f>
        <v/>
      </c>
      <c r="I15" s="67" t="str">
        <f>IF(C15="","",IF(ISERROR(VLOOKUP(C15,混合複!C:G,1,FALSE)),"","★"))</f>
        <v/>
      </c>
      <c r="J15" s="67" t="str">
        <f t="shared" si="0"/>
        <v/>
      </c>
      <c r="L15" s="85" t="str">
        <f ca="1">IF(L14="","",L14)</f>
        <v/>
      </c>
      <c r="M15" s="85" t="str">
        <f ca="1">IF(INDIRECT("C15")="","",INDIRECT("C15"))</f>
        <v/>
      </c>
      <c r="N15" s="85" t="str">
        <f ca="1">IF(INDIRECT("D15")="","",INDIRECT("D15"))</f>
        <v/>
      </c>
      <c r="O15" s="85" t="str">
        <f ca="1">IF(INDIRECT("E15")="","",INDIRECT("E15"))</f>
        <v/>
      </c>
    </row>
    <row r="16" spans="1:15" ht="20.100000000000001" customHeight="1" x14ac:dyDescent="0.15">
      <c r="A16" s="206"/>
      <c r="B16" s="206"/>
      <c r="C16" s="99"/>
      <c r="D16" s="100"/>
      <c r="E16" s="100"/>
      <c r="F16" s="98"/>
      <c r="G16" s="99"/>
      <c r="H16" s="67" t="str">
        <f>IF(C16="","",IF(ISERROR(VLOOKUP(C16,男子単!C:G,1,FALSE)),"","★"))</f>
        <v/>
      </c>
      <c r="I16" s="67" t="str">
        <f>IF(C16="","",IF(ISERROR(VLOOKUP(C16,混合複!C:G,1,FALSE)),"","★"))</f>
        <v/>
      </c>
      <c r="J16" s="67" t="str">
        <f t="shared" si="0"/>
        <v/>
      </c>
      <c r="L16" s="85" t="str">
        <f ca="1">IF(INDIRECT("A16")="","",INDIRECT("A16"))</f>
        <v/>
      </c>
      <c r="M16" s="85" t="str">
        <f ca="1">IF(INDIRECT("C16")="","",INDIRECT("C16"))</f>
        <v/>
      </c>
      <c r="N16" s="85" t="str">
        <f ca="1">IF(INDIRECT("D16")="","",INDIRECT("D16"))</f>
        <v/>
      </c>
      <c r="O16" s="85" t="str">
        <f ca="1">IF(INDIRECT("E16")="","",INDIRECT("E16"))</f>
        <v/>
      </c>
    </row>
    <row r="17" spans="1:15" ht="20.100000000000001" customHeight="1" x14ac:dyDescent="0.15">
      <c r="A17" s="207"/>
      <c r="B17" s="207"/>
      <c r="C17" s="101"/>
      <c r="D17" s="102"/>
      <c r="E17" s="102"/>
      <c r="F17" s="103"/>
      <c r="G17" s="101"/>
      <c r="H17" s="67" t="str">
        <f>IF(C17="","",IF(ISERROR(VLOOKUP(C17,男子単!C:G,1,FALSE)),"","★"))</f>
        <v/>
      </c>
      <c r="I17" s="67" t="str">
        <f>IF(C17="","",IF(ISERROR(VLOOKUP(C17,混合複!C:G,1,FALSE)),"","★"))</f>
        <v/>
      </c>
      <c r="J17" s="67" t="str">
        <f t="shared" si="0"/>
        <v/>
      </c>
      <c r="L17" s="85" t="str">
        <f ca="1">IF(L16="","",L16)</f>
        <v/>
      </c>
      <c r="M17" s="85" t="str">
        <f ca="1">IF(INDIRECT("C17")="","",INDIRECT("C17"))</f>
        <v/>
      </c>
      <c r="N17" s="85" t="str">
        <f ca="1">IF(INDIRECT("D17")="","",INDIRECT("D17"))</f>
        <v/>
      </c>
      <c r="O17" s="85" t="str">
        <f ca="1">IF(INDIRECT("E17")="","",INDIRECT("E17"))</f>
        <v/>
      </c>
    </row>
    <row r="18" spans="1:15" ht="20.100000000000001" customHeight="1" x14ac:dyDescent="0.15">
      <c r="A18" s="206"/>
      <c r="B18" s="206"/>
      <c r="C18" s="99"/>
      <c r="D18" s="100"/>
      <c r="E18" s="100"/>
      <c r="F18" s="98"/>
      <c r="G18" s="99"/>
      <c r="H18" s="67" t="str">
        <f>IF(C18="","",IF(ISERROR(VLOOKUP(C18,男子単!C:G,1,FALSE)),"","★"))</f>
        <v/>
      </c>
      <c r="I18" s="67" t="str">
        <f>IF(C18="","",IF(ISERROR(VLOOKUP(C18,混合複!C:G,1,FALSE)),"","★"))</f>
        <v/>
      </c>
      <c r="J18" s="67" t="str">
        <f t="shared" si="0"/>
        <v/>
      </c>
      <c r="L18" s="85" t="str">
        <f ca="1">IF(INDIRECT("A18")="","",INDIRECT("A18"))</f>
        <v/>
      </c>
      <c r="M18" s="85" t="str">
        <f ca="1">IF(INDIRECT("C18")="","",INDIRECT("C18"))</f>
        <v/>
      </c>
      <c r="N18" s="85" t="str">
        <f ca="1">IF(INDIRECT("D18")="","",INDIRECT("D18"))</f>
        <v/>
      </c>
      <c r="O18" s="85" t="str">
        <f ca="1">IF(INDIRECT("E18")="","",INDIRECT("E18"))</f>
        <v/>
      </c>
    </row>
    <row r="19" spans="1:15" ht="20.100000000000001" customHeight="1" x14ac:dyDescent="0.15">
      <c r="A19" s="207"/>
      <c r="B19" s="207"/>
      <c r="C19" s="101"/>
      <c r="D19" s="102"/>
      <c r="E19" s="102"/>
      <c r="F19" s="103"/>
      <c r="G19" s="101"/>
      <c r="H19" s="67" t="str">
        <f>IF(C19="","",IF(ISERROR(VLOOKUP(C19,男子単!C:G,1,FALSE)),"","★"))</f>
        <v/>
      </c>
      <c r="I19" s="67" t="str">
        <f>IF(C19="","",IF(ISERROR(VLOOKUP(C19,混合複!C:G,1,FALSE)),"","★"))</f>
        <v/>
      </c>
      <c r="J19" s="67" t="str">
        <f t="shared" si="0"/>
        <v/>
      </c>
      <c r="L19" s="85" t="str">
        <f ca="1">IF(L18="","",L18)</f>
        <v/>
      </c>
      <c r="M19" s="85" t="str">
        <f ca="1">IF(INDIRECT("C19")="","",INDIRECT("C19"))</f>
        <v/>
      </c>
      <c r="N19" s="85" t="str">
        <f ca="1">IF(INDIRECT("D19")="","",INDIRECT("D19"))</f>
        <v/>
      </c>
      <c r="O19" s="85" t="str">
        <f ca="1">IF(INDIRECT("E19")="","",INDIRECT("E19"))</f>
        <v/>
      </c>
    </row>
    <row r="20" spans="1:15" ht="20.100000000000001" customHeight="1" x14ac:dyDescent="0.15">
      <c r="A20" s="206"/>
      <c r="B20" s="206"/>
      <c r="C20" s="99"/>
      <c r="D20" s="100"/>
      <c r="E20" s="100"/>
      <c r="F20" s="98"/>
      <c r="G20" s="99"/>
      <c r="H20" s="67" t="str">
        <f>IF(C20="","",IF(ISERROR(VLOOKUP(C20,男子単!C:G,1,FALSE)),"","★"))</f>
        <v/>
      </c>
      <c r="I20" s="67" t="str">
        <f>IF(C20="","",IF(ISERROR(VLOOKUP(C20,混合複!C:G,1,FALSE)),"","★"))</f>
        <v/>
      </c>
      <c r="J20" s="67" t="str">
        <f t="shared" si="0"/>
        <v/>
      </c>
      <c r="L20" s="85" t="str">
        <f ca="1">IF(INDIRECT("A20")="","",INDIRECT("A20"))</f>
        <v/>
      </c>
      <c r="M20" s="85" t="str">
        <f ca="1">IF(INDIRECT("C20")="","",INDIRECT("C20"))</f>
        <v/>
      </c>
      <c r="N20" s="85" t="str">
        <f ca="1">IF(INDIRECT("D20")="","",INDIRECT("D20"))</f>
        <v/>
      </c>
      <c r="O20" s="85" t="str">
        <f ca="1">IF(INDIRECT("E20")="","",INDIRECT("E20"))</f>
        <v/>
      </c>
    </row>
    <row r="21" spans="1:15" ht="20.100000000000001" customHeight="1" x14ac:dyDescent="0.15">
      <c r="A21" s="207"/>
      <c r="B21" s="207"/>
      <c r="C21" s="101"/>
      <c r="D21" s="102"/>
      <c r="E21" s="102"/>
      <c r="F21" s="103"/>
      <c r="G21" s="101"/>
      <c r="H21" s="67" t="str">
        <f>IF(C21="","",IF(ISERROR(VLOOKUP(C21,男子単!C:G,1,FALSE)),"","★"))</f>
        <v/>
      </c>
      <c r="I21" s="67" t="str">
        <f>IF(C21="","",IF(ISERROR(VLOOKUP(C21,混合複!C:G,1,FALSE)),"","★"))</f>
        <v/>
      </c>
      <c r="J21" s="67" t="str">
        <f t="shared" si="0"/>
        <v/>
      </c>
      <c r="L21" s="85" t="str">
        <f ca="1">IF(L20="","",L20)</f>
        <v/>
      </c>
      <c r="M21" s="85" t="str">
        <f ca="1">IF(INDIRECT("C21")="","",INDIRECT("C21"))</f>
        <v/>
      </c>
      <c r="N21" s="85" t="str">
        <f ca="1">IF(INDIRECT("D21")="","",INDIRECT("D21"))</f>
        <v/>
      </c>
      <c r="O21" s="85" t="str">
        <f ca="1">IF(INDIRECT("E21")="","",INDIRECT("E21"))</f>
        <v/>
      </c>
    </row>
    <row r="22" spans="1:15" ht="20.100000000000001" customHeight="1" x14ac:dyDescent="0.15">
      <c r="A22" s="206"/>
      <c r="B22" s="206"/>
      <c r="C22" s="99"/>
      <c r="D22" s="100"/>
      <c r="E22" s="100"/>
      <c r="F22" s="98"/>
      <c r="G22" s="99"/>
      <c r="H22" s="67" t="str">
        <f>IF(C22="","",IF(ISERROR(VLOOKUP(C22,男子単!C:G,1,FALSE)),"","★"))</f>
        <v/>
      </c>
      <c r="I22" s="67" t="str">
        <f>IF(C22="","",IF(ISERROR(VLOOKUP(C22,混合複!C:G,1,FALSE)),"","★"))</f>
        <v/>
      </c>
      <c r="J22" s="67" t="str">
        <f t="shared" si="0"/>
        <v/>
      </c>
      <c r="L22" s="85" t="str">
        <f ca="1">IF(INDIRECT("A22")="","",INDIRECT("A22"))</f>
        <v/>
      </c>
      <c r="M22" s="85" t="str">
        <f ca="1">IF(INDIRECT("C22")="","",INDIRECT("C22"))</f>
        <v/>
      </c>
      <c r="N22" s="85" t="str">
        <f ca="1">IF(INDIRECT("D22")="","",INDIRECT("D22"))</f>
        <v/>
      </c>
      <c r="O22" s="85" t="str">
        <f ca="1">IF(INDIRECT("E22")="","",INDIRECT("E22"))</f>
        <v/>
      </c>
    </row>
    <row r="23" spans="1:15" ht="20.100000000000001" customHeight="1" x14ac:dyDescent="0.15">
      <c r="A23" s="207"/>
      <c r="B23" s="207"/>
      <c r="C23" s="101"/>
      <c r="D23" s="102"/>
      <c r="E23" s="102"/>
      <c r="F23" s="103"/>
      <c r="G23" s="101"/>
      <c r="H23" s="67" t="str">
        <f>IF(C23="","",IF(ISERROR(VLOOKUP(C23,男子単!C:G,1,FALSE)),"","★"))</f>
        <v/>
      </c>
      <c r="I23" s="67" t="str">
        <f>IF(C23="","",IF(ISERROR(VLOOKUP(C23,混合複!C:G,1,FALSE)),"","★"))</f>
        <v/>
      </c>
      <c r="J23" s="67" t="str">
        <f t="shared" si="0"/>
        <v/>
      </c>
      <c r="L23" s="85" t="str">
        <f ca="1">IF(L22="","",L22)</f>
        <v/>
      </c>
      <c r="M23" s="85" t="str">
        <f ca="1">IF(INDIRECT("C23")="","",INDIRECT("C23"))</f>
        <v/>
      </c>
      <c r="N23" s="85" t="str">
        <f ca="1">IF(INDIRECT("D23")="","",INDIRECT("D23"))</f>
        <v/>
      </c>
      <c r="O23" s="85" t="str">
        <f ca="1">IF(INDIRECT("E23")="","",INDIRECT("E23"))</f>
        <v/>
      </c>
    </row>
    <row r="24" spans="1:15" ht="20.100000000000001" customHeight="1" x14ac:dyDescent="0.15">
      <c r="A24" s="206"/>
      <c r="B24" s="206"/>
      <c r="C24" s="99"/>
      <c r="D24" s="100"/>
      <c r="E24" s="100"/>
      <c r="F24" s="98"/>
      <c r="G24" s="99"/>
      <c r="H24" s="67" t="str">
        <f>IF(C24="","",IF(ISERROR(VLOOKUP(C24,男子単!C:G,1,FALSE)),"","★"))</f>
        <v/>
      </c>
      <c r="I24" s="67" t="str">
        <f>IF(C24="","",IF(ISERROR(VLOOKUP(C24,混合複!C:G,1,FALSE)),"","★"))</f>
        <v/>
      </c>
      <c r="J24" s="67" t="str">
        <f t="shared" si="0"/>
        <v/>
      </c>
      <c r="L24" s="85" t="str">
        <f ca="1">IF(INDIRECT("A24")="","",INDIRECT("A24"))</f>
        <v/>
      </c>
      <c r="M24" s="85" t="str">
        <f ca="1">IF(INDIRECT("C24")="","",INDIRECT("C24"))</f>
        <v/>
      </c>
      <c r="N24" s="85" t="str">
        <f ca="1">IF(INDIRECT("D24")="","",INDIRECT("D24"))</f>
        <v/>
      </c>
      <c r="O24" s="85" t="str">
        <f ca="1">IF(INDIRECT("E24")="","",INDIRECT("E24"))</f>
        <v/>
      </c>
    </row>
    <row r="25" spans="1:15" ht="20.100000000000001" customHeight="1" x14ac:dyDescent="0.15">
      <c r="A25" s="207"/>
      <c r="B25" s="207"/>
      <c r="C25" s="101"/>
      <c r="D25" s="102"/>
      <c r="E25" s="102"/>
      <c r="F25" s="103"/>
      <c r="G25" s="101"/>
      <c r="H25" s="67" t="str">
        <f>IF(C25="","",IF(ISERROR(VLOOKUP(C25,男子単!C:G,1,FALSE)),"","★"))</f>
        <v/>
      </c>
      <c r="I25" s="67" t="str">
        <f>IF(C25="","",IF(ISERROR(VLOOKUP(C25,混合複!C:G,1,FALSE)),"","★"))</f>
        <v/>
      </c>
      <c r="J25" s="67" t="str">
        <f t="shared" si="0"/>
        <v/>
      </c>
      <c r="L25" s="85" t="str">
        <f ca="1">IF(L24="","",L24)</f>
        <v/>
      </c>
      <c r="M25" s="85" t="str">
        <f ca="1">IF(INDIRECT("C25")="","",INDIRECT("C25"))</f>
        <v/>
      </c>
      <c r="N25" s="85" t="str">
        <f ca="1">IF(INDIRECT("D25")="","",INDIRECT("D25"))</f>
        <v/>
      </c>
      <c r="O25" s="85" t="str">
        <f ca="1">IF(INDIRECT("E25")="","",INDIRECT("E25"))</f>
        <v/>
      </c>
    </row>
    <row r="26" spans="1:15" ht="20.100000000000001" customHeight="1" x14ac:dyDescent="0.15">
      <c r="A26" s="206"/>
      <c r="B26" s="206"/>
      <c r="C26" s="99"/>
      <c r="D26" s="100"/>
      <c r="E26" s="100"/>
      <c r="F26" s="98"/>
      <c r="G26" s="99"/>
      <c r="H26" s="67" t="str">
        <f>IF(C26="","",IF(ISERROR(VLOOKUP(C26,男子単!C:G,1,FALSE)),"","★"))</f>
        <v/>
      </c>
      <c r="I26" s="67" t="str">
        <f>IF(C26="","",IF(ISERROR(VLOOKUP(C26,混合複!C:G,1,FALSE)),"","★"))</f>
        <v/>
      </c>
      <c r="J26" s="67" t="str">
        <f t="shared" si="0"/>
        <v/>
      </c>
      <c r="L26" s="85" t="str">
        <f ca="1">IF(INDIRECT("A26")="","",INDIRECT("A26"))</f>
        <v/>
      </c>
      <c r="M26" s="85" t="str">
        <f ca="1">IF(INDIRECT("C26")="","",INDIRECT("C26"))</f>
        <v/>
      </c>
      <c r="N26" s="85" t="str">
        <f ca="1">IF(INDIRECT("D26")="","",INDIRECT("D26"))</f>
        <v/>
      </c>
      <c r="O26" s="85" t="str">
        <f ca="1">IF(INDIRECT("E26")="","",INDIRECT("E26"))</f>
        <v/>
      </c>
    </row>
    <row r="27" spans="1:15" ht="20.100000000000001" customHeight="1" x14ac:dyDescent="0.15">
      <c r="A27" s="207"/>
      <c r="B27" s="207"/>
      <c r="C27" s="101"/>
      <c r="D27" s="102"/>
      <c r="E27" s="102"/>
      <c r="F27" s="103"/>
      <c r="G27" s="101"/>
      <c r="H27" s="67" t="str">
        <f>IF(C27="","",IF(ISERROR(VLOOKUP(C27,男子単!C:G,1,FALSE)),"","★"))</f>
        <v/>
      </c>
      <c r="I27" s="67" t="str">
        <f>IF(C27="","",IF(ISERROR(VLOOKUP(C27,混合複!C:G,1,FALSE)),"","★"))</f>
        <v/>
      </c>
      <c r="J27" s="67" t="str">
        <f t="shared" si="0"/>
        <v/>
      </c>
      <c r="L27" s="85" t="str">
        <f ca="1">IF(L26="","",L26)</f>
        <v/>
      </c>
      <c r="M27" s="85" t="str">
        <f ca="1">IF(INDIRECT("C27")="","",INDIRECT("C27"))</f>
        <v/>
      </c>
      <c r="N27" s="85" t="str">
        <f ca="1">IF(INDIRECT("D27")="","",INDIRECT("D27"))</f>
        <v/>
      </c>
      <c r="O27" s="85" t="str">
        <f ca="1">IF(INDIRECT("E27")="","",INDIRECT("E27"))</f>
        <v/>
      </c>
    </row>
    <row r="28" spans="1:15" ht="20.100000000000001" customHeight="1" x14ac:dyDescent="0.15">
      <c r="A28" s="206"/>
      <c r="B28" s="206"/>
      <c r="C28" s="99"/>
      <c r="D28" s="100"/>
      <c r="E28" s="100"/>
      <c r="F28" s="98"/>
      <c r="G28" s="99"/>
      <c r="H28" s="67" t="str">
        <f>IF(C28="","",IF(ISERROR(VLOOKUP(C28,男子単!C:G,1,FALSE)),"","★"))</f>
        <v/>
      </c>
      <c r="I28" s="67" t="str">
        <f>IF(C28="","",IF(ISERROR(VLOOKUP(C28,混合複!C:G,1,FALSE)),"","★"))</f>
        <v/>
      </c>
      <c r="J28" s="67" t="str">
        <f t="shared" si="0"/>
        <v/>
      </c>
      <c r="L28" s="85" t="str">
        <f ca="1">IF(INDIRECT("A28")="","",INDIRECT("A28"))</f>
        <v/>
      </c>
      <c r="M28" s="85" t="str">
        <f ca="1">IF(INDIRECT("C28")="","",INDIRECT("C28"))</f>
        <v/>
      </c>
      <c r="N28" s="85" t="str">
        <f ca="1">IF(INDIRECT("D28")="","",INDIRECT("D28"))</f>
        <v/>
      </c>
      <c r="O28" s="85" t="str">
        <f ca="1">IF(INDIRECT("E28")="","",INDIRECT("E28"))</f>
        <v/>
      </c>
    </row>
    <row r="29" spans="1:15" ht="20.100000000000001" customHeight="1" x14ac:dyDescent="0.15">
      <c r="A29" s="207"/>
      <c r="B29" s="207"/>
      <c r="C29" s="101"/>
      <c r="D29" s="102"/>
      <c r="E29" s="102"/>
      <c r="F29" s="103"/>
      <c r="G29" s="101"/>
      <c r="H29" s="67" t="str">
        <f>IF(C29="","",IF(ISERROR(VLOOKUP(C29,男子単!C:G,1,FALSE)),"","★"))</f>
        <v/>
      </c>
      <c r="I29" s="67" t="str">
        <f>IF(C29="","",IF(ISERROR(VLOOKUP(C29,混合複!C:G,1,FALSE)),"","★"))</f>
        <v/>
      </c>
      <c r="J29" s="67" t="str">
        <f t="shared" si="0"/>
        <v/>
      </c>
      <c r="L29" s="85" t="str">
        <f ca="1">IF(L28="","",L28)</f>
        <v/>
      </c>
      <c r="M29" s="85" t="str">
        <f ca="1">IF(INDIRECT("C29")="","",INDIRECT("C29"))</f>
        <v/>
      </c>
      <c r="N29" s="85" t="str">
        <f ca="1">IF(INDIRECT("D29")="","",INDIRECT("D29"))</f>
        <v/>
      </c>
      <c r="O29" s="85" t="str">
        <f ca="1">IF(INDIRECT("E29")="","",INDIRECT("E29"))</f>
        <v/>
      </c>
    </row>
    <row r="30" spans="1:15" ht="20.100000000000001" customHeight="1" x14ac:dyDescent="0.15">
      <c r="A30" s="206"/>
      <c r="B30" s="206"/>
      <c r="C30" s="99"/>
      <c r="D30" s="100"/>
      <c r="E30" s="100"/>
      <c r="F30" s="98"/>
      <c r="G30" s="99"/>
      <c r="H30" s="67" t="str">
        <f>IF(C30="","",IF(ISERROR(VLOOKUP(C30,男子単!C:G,1,FALSE)),"","★"))</f>
        <v/>
      </c>
      <c r="I30" s="67" t="str">
        <f>IF(C30="","",IF(ISERROR(VLOOKUP(C30,混合複!C:G,1,FALSE)),"","★"))</f>
        <v/>
      </c>
      <c r="J30" s="67" t="str">
        <f t="shared" si="0"/>
        <v/>
      </c>
      <c r="L30" s="85" t="str">
        <f ca="1">IF(INDIRECT("A30")="","",INDIRECT("A30"))</f>
        <v/>
      </c>
      <c r="M30" s="85" t="str">
        <f ca="1">IF(INDIRECT("C30")="","",INDIRECT("C30"))</f>
        <v/>
      </c>
      <c r="N30" s="85" t="str">
        <f ca="1">IF(INDIRECT("D30")="","",INDIRECT("D30"))</f>
        <v/>
      </c>
      <c r="O30" s="85" t="str">
        <f ca="1">IF(INDIRECT("E30")="","",INDIRECT("E30"))</f>
        <v/>
      </c>
    </row>
    <row r="31" spans="1:15" ht="20.100000000000001" customHeight="1" x14ac:dyDescent="0.15">
      <c r="A31" s="207"/>
      <c r="B31" s="207"/>
      <c r="C31" s="101"/>
      <c r="D31" s="102"/>
      <c r="E31" s="102"/>
      <c r="F31" s="103"/>
      <c r="G31" s="101"/>
      <c r="H31" s="67" t="str">
        <f>IF(C31="","",IF(ISERROR(VLOOKUP(C31,男子単!C:G,1,FALSE)),"","★"))</f>
        <v/>
      </c>
      <c r="I31" s="67" t="str">
        <f>IF(C31="","",IF(ISERROR(VLOOKUP(C31,混合複!C:G,1,FALSE)),"","★"))</f>
        <v/>
      </c>
      <c r="J31" s="67" t="str">
        <f t="shared" si="0"/>
        <v/>
      </c>
      <c r="L31" s="85" t="str">
        <f ca="1">IF(L30="","",L30)</f>
        <v/>
      </c>
      <c r="M31" s="85" t="str">
        <f ca="1">IF(INDIRECT("C31")="","",INDIRECT("C31"))</f>
        <v/>
      </c>
      <c r="N31" s="85" t="str">
        <f ca="1">IF(INDIRECT("D31")="","",INDIRECT("D31"))</f>
        <v/>
      </c>
      <c r="O31" s="85" t="str">
        <f ca="1">IF(INDIRECT("E31")="","",INDIRECT("E31"))</f>
        <v/>
      </c>
    </row>
    <row r="32" spans="1:15" ht="20.100000000000001" customHeight="1" x14ac:dyDescent="0.15">
      <c r="A32" s="206"/>
      <c r="B32" s="206"/>
      <c r="C32" s="99"/>
      <c r="D32" s="100"/>
      <c r="E32" s="100"/>
      <c r="F32" s="98"/>
      <c r="G32" s="99"/>
      <c r="H32" s="67" t="str">
        <f>IF(C32="","",IF(ISERROR(VLOOKUP(C32,男子単!C:G,1,FALSE)),"","★"))</f>
        <v/>
      </c>
      <c r="I32" s="67" t="str">
        <f>IF(C32="","",IF(ISERROR(VLOOKUP(C32,混合複!C:G,1,FALSE)),"","★"))</f>
        <v/>
      </c>
      <c r="J32" s="67" t="str">
        <f t="shared" si="0"/>
        <v/>
      </c>
      <c r="L32" s="85" t="str">
        <f ca="1">IF(INDIRECT("A32")="","",INDIRECT("A32"))</f>
        <v/>
      </c>
      <c r="M32" s="85" t="str">
        <f ca="1">IF(INDIRECT("C32")="","",INDIRECT("C32"))</f>
        <v/>
      </c>
      <c r="N32" s="85" t="str">
        <f ca="1">IF(INDIRECT("D32")="","",INDIRECT("D32"))</f>
        <v/>
      </c>
      <c r="O32" s="85" t="str">
        <f ca="1">IF(INDIRECT("E32")="","",INDIRECT("E32"))</f>
        <v/>
      </c>
    </row>
    <row r="33" spans="1:15" ht="20.100000000000001" customHeight="1" x14ac:dyDescent="0.15">
      <c r="A33" s="207"/>
      <c r="B33" s="207"/>
      <c r="C33" s="101"/>
      <c r="D33" s="102"/>
      <c r="E33" s="102"/>
      <c r="F33" s="103"/>
      <c r="G33" s="101"/>
      <c r="H33" s="67" t="str">
        <f>IF(C33="","",IF(ISERROR(VLOOKUP(C33,男子単!C:G,1,FALSE)),"","★"))</f>
        <v/>
      </c>
      <c r="I33" s="67" t="str">
        <f>IF(C33="","",IF(ISERROR(VLOOKUP(C33,混合複!C:G,1,FALSE)),"","★"))</f>
        <v/>
      </c>
      <c r="J33" s="67" t="str">
        <f t="shared" si="0"/>
        <v/>
      </c>
      <c r="L33" s="85" t="str">
        <f ca="1">IF(L32="","",L32)</f>
        <v/>
      </c>
      <c r="M33" s="85" t="str">
        <f ca="1">IF(INDIRECT("C33")="","",INDIRECT("C33"))</f>
        <v/>
      </c>
      <c r="N33" s="85" t="str">
        <f ca="1">IF(INDIRECT("D33")="","",INDIRECT("D33"))</f>
        <v/>
      </c>
      <c r="O33" s="85" t="str">
        <f ca="1">IF(INDIRECT("E33")="","",INDIRECT("E33"))</f>
        <v/>
      </c>
    </row>
    <row r="34" spans="1:15" ht="20.100000000000001" customHeight="1" x14ac:dyDescent="0.15">
      <c r="A34" s="206"/>
      <c r="B34" s="206"/>
      <c r="C34" s="99"/>
      <c r="D34" s="100"/>
      <c r="E34" s="100"/>
      <c r="F34" s="98"/>
      <c r="G34" s="99"/>
      <c r="H34" s="67" t="str">
        <f>IF(C34="","",IF(ISERROR(VLOOKUP(C34,男子単!C:G,1,FALSE)),"","★"))</f>
        <v/>
      </c>
      <c r="I34" s="67" t="str">
        <f>IF(C34="","",IF(ISERROR(VLOOKUP(C34,混合複!C:G,1,FALSE)),"","★"))</f>
        <v/>
      </c>
      <c r="J34" s="67" t="str">
        <f t="shared" si="0"/>
        <v/>
      </c>
      <c r="L34" s="85" t="str">
        <f ca="1">IF(INDIRECT("A34")="","",INDIRECT("A34"))</f>
        <v/>
      </c>
      <c r="M34" s="85" t="str">
        <f ca="1">IF(INDIRECT("C34")="","",INDIRECT("C34"))</f>
        <v/>
      </c>
      <c r="N34" s="85" t="str">
        <f ca="1">IF(INDIRECT("D34")="","",INDIRECT("D34"))</f>
        <v/>
      </c>
      <c r="O34" s="85" t="str">
        <f ca="1">IF(INDIRECT("E34")="","",INDIRECT("E34"))</f>
        <v/>
      </c>
    </row>
    <row r="35" spans="1:15" ht="20.100000000000001" customHeight="1" x14ac:dyDescent="0.15">
      <c r="A35" s="207"/>
      <c r="B35" s="207"/>
      <c r="C35" s="101"/>
      <c r="D35" s="102"/>
      <c r="E35" s="102"/>
      <c r="F35" s="103"/>
      <c r="G35" s="101"/>
      <c r="H35" s="67" t="str">
        <f>IF(C35="","",IF(ISERROR(VLOOKUP(C35,男子単!C:G,1,FALSE)),"","★"))</f>
        <v/>
      </c>
      <c r="I35" s="67" t="str">
        <f>IF(C35="","",IF(ISERROR(VLOOKUP(C35,混合複!C:G,1,FALSE)),"","★"))</f>
        <v/>
      </c>
      <c r="J35" s="67" t="str">
        <f t="shared" si="0"/>
        <v/>
      </c>
      <c r="L35" s="85" t="str">
        <f ca="1">IF(L34="","",L34)</f>
        <v/>
      </c>
      <c r="M35" s="85" t="str">
        <f ca="1">IF(INDIRECT("C35")="","",INDIRECT("C35"))</f>
        <v/>
      </c>
      <c r="N35" s="85" t="str">
        <f ca="1">IF(INDIRECT("D35")="","",INDIRECT("D35"))</f>
        <v/>
      </c>
      <c r="O35" s="85" t="str">
        <f ca="1">IF(INDIRECT("E35")="","",INDIRECT("E35"))</f>
        <v/>
      </c>
    </row>
    <row r="36" spans="1:15" ht="20.100000000000001" customHeight="1" x14ac:dyDescent="0.15">
      <c r="A36" s="206"/>
      <c r="B36" s="206"/>
      <c r="C36" s="99"/>
      <c r="D36" s="100"/>
      <c r="E36" s="100"/>
      <c r="F36" s="98"/>
      <c r="G36" s="99"/>
      <c r="H36" s="67" t="str">
        <f>IF(C36="","",IF(ISERROR(VLOOKUP(C36,男子単!C:G,1,FALSE)),"","★"))</f>
        <v/>
      </c>
      <c r="I36" s="67" t="str">
        <f>IF(C36="","",IF(ISERROR(VLOOKUP(C36,混合複!C:G,1,FALSE)),"","★"))</f>
        <v/>
      </c>
      <c r="J36" s="67" t="str">
        <f t="shared" si="0"/>
        <v/>
      </c>
      <c r="L36" s="85" t="str">
        <f ca="1">IF(INDIRECT("A36")="","",INDIRECT("A36"))</f>
        <v/>
      </c>
      <c r="M36" s="85" t="str">
        <f ca="1">IF(INDIRECT("C36")="","",INDIRECT("C36"))</f>
        <v/>
      </c>
      <c r="N36" s="85" t="str">
        <f ca="1">IF(INDIRECT("D36")="","",INDIRECT("D36"))</f>
        <v/>
      </c>
      <c r="O36" s="85" t="str">
        <f ca="1">IF(INDIRECT("E36")="","",INDIRECT("E36"))</f>
        <v/>
      </c>
    </row>
    <row r="37" spans="1:15" ht="20.100000000000001" customHeight="1" x14ac:dyDescent="0.15">
      <c r="A37" s="207"/>
      <c r="B37" s="207"/>
      <c r="C37" s="101"/>
      <c r="D37" s="102"/>
      <c r="E37" s="102"/>
      <c r="F37" s="103"/>
      <c r="G37" s="101"/>
      <c r="H37" s="67" t="str">
        <f>IF(C37="","",IF(ISERROR(VLOOKUP(C37,男子単!C:G,1,FALSE)),"","★"))</f>
        <v/>
      </c>
      <c r="I37" s="67" t="str">
        <f>IF(C37="","",IF(ISERROR(VLOOKUP(C37,混合複!C:G,1,FALSE)),"","★"))</f>
        <v/>
      </c>
      <c r="J37" s="67" t="str">
        <f t="shared" si="0"/>
        <v/>
      </c>
      <c r="L37" s="85" t="str">
        <f ca="1">IF(L36="","",L36)</f>
        <v/>
      </c>
      <c r="M37" s="85" t="str">
        <f ca="1">IF(INDIRECT("C37")="","",INDIRECT("C37"))</f>
        <v/>
      </c>
      <c r="N37" s="85" t="str">
        <f ca="1">IF(INDIRECT("D37")="","",INDIRECT("D37"))</f>
        <v/>
      </c>
      <c r="O37" s="85" t="str">
        <f ca="1">IF(INDIRECT("E37")="","",INDIRECT("E37"))</f>
        <v/>
      </c>
    </row>
    <row r="38" spans="1:15" ht="20.100000000000001" customHeight="1" x14ac:dyDescent="0.15">
      <c r="A38" s="206"/>
      <c r="B38" s="206"/>
      <c r="C38" s="99"/>
      <c r="D38" s="100"/>
      <c r="E38" s="100"/>
      <c r="F38" s="98"/>
      <c r="G38" s="99"/>
      <c r="H38" s="67" t="str">
        <f>IF(C38="","",IF(ISERROR(VLOOKUP(C38,男子単!C:G,1,FALSE)),"","★"))</f>
        <v/>
      </c>
      <c r="I38" s="67" t="str">
        <f>IF(C38="","",IF(ISERROR(VLOOKUP(C38,混合複!C:G,1,FALSE)),"","★"))</f>
        <v/>
      </c>
      <c r="J38" s="67" t="str">
        <f t="shared" si="0"/>
        <v/>
      </c>
      <c r="L38" s="85" t="str">
        <f ca="1">IF(INDIRECT("A38")="","",INDIRECT("A38"))</f>
        <v/>
      </c>
      <c r="M38" s="85" t="str">
        <f ca="1">IF(INDIRECT("C38")="","",INDIRECT("C38"))</f>
        <v/>
      </c>
      <c r="N38" s="85" t="str">
        <f ca="1">IF(INDIRECT("D38")="","",INDIRECT("D38"))</f>
        <v/>
      </c>
      <c r="O38" s="85" t="str">
        <f ca="1">IF(INDIRECT("E38")="","",INDIRECT("E38"))</f>
        <v/>
      </c>
    </row>
    <row r="39" spans="1:15" ht="20.100000000000001" customHeight="1" x14ac:dyDescent="0.15">
      <c r="A39" s="207"/>
      <c r="B39" s="207"/>
      <c r="C39" s="101"/>
      <c r="D39" s="102"/>
      <c r="E39" s="102"/>
      <c r="F39" s="103"/>
      <c r="G39" s="101"/>
      <c r="H39" s="67" t="str">
        <f>IF(C39="","",IF(ISERROR(VLOOKUP(C39,男子単!C:G,1,FALSE)),"","★"))</f>
        <v/>
      </c>
      <c r="I39" s="67" t="str">
        <f>IF(C39="","",IF(ISERROR(VLOOKUP(C39,混合複!C:G,1,FALSE)),"","★"))</f>
        <v/>
      </c>
      <c r="J39" s="67" t="str">
        <f t="shared" si="0"/>
        <v/>
      </c>
      <c r="L39" s="85" t="str">
        <f ca="1">IF(L38="","",L38)</f>
        <v/>
      </c>
      <c r="M39" s="85" t="str">
        <f ca="1">IF(INDIRECT("C39")="","",INDIRECT("C39"))</f>
        <v/>
      </c>
      <c r="N39" s="85" t="str">
        <f ca="1">IF(INDIRECT("D39")="","",INDIRECT("D39"))</f>
        <v/>
      </c>
      <c r="O39" s="85" t="str">
        <f ca="1">IF(INDIRECT("E39")="","",INDIRECT("E39"))</f>
        <v/>
      </c>
    </row>
    <row r="40" spans="1:15" ht="20.100000000000001" customHeight="1" x14ac:dyDescent="0.15">
      <c r="A40" s="206"/>
      <c r="B40" s="206"/>
      <c r="C40" s="99"/>
      <c r="D40" s="100"/>
      <c r="E40" s="100"/>
      <c r="F40" s="98"/>
      <c r="G40" s="99"/>
      <c r="H40" s="67" t="str">
        <f>IF(C40="","",IF(ISERROR(VLOOKUP(C40,男子単!C:G,1,FALSE)),"","★"))</f>
        <v/>
      </c>
      <c r="I40" s="67" t="str">
        <f>IF(C40="","",IF(ISERROR(VLOOKUP(C40,混合複!C:G,1,FALSE)),"","★"))</f>
        <v/>
      </c>
      <c r="J40" s="67" t="str">
        <f t="shared" si="0"/>
        <v/>
      </c>
      <c r="L40" s="85" t="str">
        <f ca="1">IF(INDIRECT("A40")="","",INDIRECT("A40"))</f>
        <v/>
      </c>
      <c r="M40" s="85" t="str">
        <f ca="1">IF(INDIRECT("C40")="","",INDIRECT("C40"))</f>
        <v/>
      </c>
      <c r="N40" s="85" t="str">
        <f ca="1">IF(INDIRECT("D40")="","",INDIRECT("D40"))</f>
        <v/>
      </c>
      <c r="O40" s="85" t="str">
        <f ca="1">IF(INDIRECT("E40")="","",INDIRECT("E40"))</f>
        <v/>
      </c>
    </row>
    <row r="41" spans="1:15" ht="20.100000000000001" customHeight="1" x14ac:dyDescent="0.15">
      <c r="A41" s="207"/>
      <c r="B41" s="207"/>
      <c r="C41" s="101"/>
      <c r="D41" s="102"/>
      <c r="E41" s="102"/>
      <c r="F41" s="103"/>
      <c r="G41" s="101"/>
      <c r="H41" s="67" t="str">
        <f>IF(C41="","",IF(ISERROR(VLOOKUP(C41,男子単!C:G,1,FALSE)),"","★"))</f>
        <v/>
      </c>
      <c r="I41" s="67" t="str">
        <f>IF(C41="","",IF(ISERROR(VLOOKUP(C41,混合複!C:G,1,FALSE)),"","★"))</f>
        <v/>
      </c>
      <c r="J41" s="67" t="str">
        <f t="shared" si="0"/>
        <v/>
      </c>
      <c r="L41" s="85" t="str">
        <f ca="1">IF(L40="","",L40)</f>
        <v/>
      </c>
      <c r="M41" s="85" t="str">
        <f ca="1">IF(INDIRECT("C41")="","",INDIRECT("C41"))</f>
        <v/>
      </c>
      <c r="N41" s="85" t="str">
        <f ca="1">IF(INDIRECT("D41")="","",INDIRECT("D41"))</f>
        <v/>
      </c>
      <c r="O41" s="85" t="str">
        <f ca="1">IF(INDIRECT("E41")="","",INDIRECT("E41"))</f>
        <v/>
      </c>
    </row>
    <row r="42" spans="1:15" ht="20.100000000000001" customHeight="1" x14ac:dyDescent="0.15">
      <c r="A42" s="206"/>
      <c r="B42" s="206"/>
      <c r="C42" s="99"/>
      <c r="D42" s="100"/>
      <c r="E42" s="100"/>
      <c r="F42" s="98"/>
      <c r="G42" s="99"/>
      <c r="H42" s="67" t="str">
        <f>IF(C42="","",IF(ISERROR(VLOOKUP(C42,男子単!C:G,1,FALSE)),"","★"))</f>
        <v/>
      </c>
      <c r="I42" s="67" t="str">
        <f>IF(C42="","",IF(ISERROR(VLOOKUP(C42,混合複!C:G,1,FALSE)),"","★"))</f>
        <v/>
      </c>
      <c r="J42" s="67" t="str">
        <f t="shared" si="0"/>
        <v/>
      </c>
      <c r="L42" s="85" t="str">
        <f ca="1">IF(INDIRECT("A42")="","",INDIRECT("A42"))</f>
        <v/>
      </c>
      <c r="M42" s="85" t="str">
        <f ca="1">IF(INDIRECT("C42")="","",INDIRECT("C42"))</f>
        <v/>
      </c>
      <c r="N42" s="85" t="str">
        <f ca="1">IF(INDIRECT("D42")="","",INDIRECT("D42"))</f>
        <v/>
      </c>
      <c r="O42" s="85" t="str">
        <f ca="1">IF(INDIRECT("E42")="","",INDIRECT("E42"))</f>
        <v/>
      </c>
    </row>
    <row r="43" spans="1:15" ht="20.100000000000001" customHeight="1" x14ac:dyDescent="0.15">
      <c r="A43" s="207"/>
      <c r="B43" s="207"/>
      <c r="C43" s="101"/>
      <c r="D43" s="102"/>
      <c r="E43" s="102"/>
      <c r="F43" s="103"/>
      <c r="G43" s="101"/>
      <c r="H43" s="67" t="str">
        <f>IF(C43="","",IF(ISERROR(VLOOKUP(C43,男子単!C:G,1,FALSE)),"","★"))</f>
        <v/>
      </c>
      <c r="I43" s="67" t="str">
        <f>IF(C43="","",IF(ISERROR(VLOOKUP(C43,混合複!C:G,1,FALSE)),"","★"))</f>
        <v/>
      </c>
      <c r="J43" s="67" t="str">
        <f t="shared" si="0"/>
        <v/>
      </c>
      <c r="L43" s="85" t="str">
        <f ca="1">IF(L42="","",L42)</f>
        <v/>
      </c>
      <c r="M43" s="85" t="str">
        <f ca="1">IF(INDIRECT("C43")="","",INDIRECT("C43"))</f>
        <v/>
      </c>
      <c r="N43" s="85" t="str">
        <f ca="1">IF(INDIRECT("D43")="","",INDIRECT("D43"))</f>
        <v/>
      </c>
      <c r="O43" s="85" t="str">
        <f ca="1">IF(INDIRECT("E43")="","",INDIRECT("E43"))</f>
        <v/>
      </c>
    </row>
    <row r="44" spans="1:15" ht="20.100000000000001" customHeight="1" x14ac:dyDescent="0.15">
      <c r="A44" s="206"/>
      <c r="B44" s="206"/>
      <c r="C44" s="99"/>
      <c r="D44" s="100"/>
      <c r="E44" s="100"/>
      <c r="F44" s="98"/>
      <c r="G44" s="99"/>
      <c r="H44" s="67" t="str">
        <f>IF(C44="","",IF(ISERROR(VLOOKUP(C44,男子単!C:G,1,FALSE)),"","★"))</f>
        <v/>
      </c>
      <c r="I44" s="67" t="str">
        <f>IF(C44="","",IF(ISERROR(VLOOKUP(C44,混合複!C:G,1,FALSE)),"","★"))</f>
        <v/>
      </c>
      <c r="J44" s="67" t="str">
        <f t="shared" si="0"/>
        <v/>
      </c>
      <c r="L44" s="85" t="str">
        <f ca="1">IF(INDIRECT("A44")="","",INDIRECT("A44"))</f>
        <v/>
      </c>
      <c r="M44" s="85" t="str">
        <f ca="1">IF(INDIRECT("C44")="","",INDIRECT("C44"))</f>
        <v/>
      </c>
      <c r="N44" s="85" t="str">
        <f ca="1">IF(INDIRECT("D44")="","",INDIRECT("D44"))</f>
        <v/>
      </c>
      <c r="O44" s="85" t="str">
        <f ca="1">IF(INDIRECT("E44")="","",INDIRECT("E44"))</f>
        <v/>
      </c>
    </row>
    <row r="45" spans="1:15" ht="20.100000000000001" customHeight="1" x14ac:dyDescent="0.15">
      <c r="A45" s="207"/>
      <c r="B45" s="207"/>
      <c r="C45" s="101"/>
      <c r="D45" s="102"/>
      <c r="E45" s="102"/>
      <c r="F45" s="103"/>
      <c r="G45" s="101"/>
      <c r="H45" s="67" t="str">
        <f>IF(C45="","",IF(ISERROR(VLOOKUP(C45,男子単!C:G,1,FALSE)),"","★"))</f>
        <v/>
      </c>
      <c r="I45" s="67" t="str">
        <f>IF(C45="","",IF(ISERROR(VLOOKUP(C45,混合複!C:G,1,FALSE)),"","★"))</f>
        <v/>
      </c>
      <c r="J45" s="67" t="str">
        <f t="shared" si="0"/>
        <v/>
      </c>
      <c r="L45" s="85" t="str">
        <f ca="1">IF(L44="","",L44)</f>
        <v/>
      </c>
      <c r="M45" s="85" t="str">
        <f ca="1">IF(INDIRECT("C45")="","",INDIRECT("C45"))</f>
        <v/>
      </c>
      <c r="N45" s="85" t="str">
        <f ca="1">IF(INDIRECT("D45")="","",INDIRECT("D45"))</f>
        <v/>
      </c>
      <c r="O45" s="85" t="str">
        <f ca="1">IF(INDIRECT("E45")="","",INDIRECT("E45"))</f>
        <v/>
      </c>
    </row>
    <row r="46" spans="1:15" ht="20.100000000000001" customHeight="1" x14ac:dyDescent="0.15">
      <c r="A46" s="206"/>
      <c r="B46" s="206"/>
      <c r="C46" s="99"/>
      <c r="D46" s="100"/>
      <c r="E46" s="100"/>
      <c r="F46" s="98"/>
      <c r="G46" s="99"/>
      <c r="H46" s="67" t="str">
        <f>IF(C46="","",IF(ISERROR(VLOOKUP(C46,男子単!C:G,1,FALSE)),"","★"))</f>
        <v/>
      </c>
      <c r="I46" s="67" t="str">
        <f>IF(C46="","",IF(ISERROR(VLOOKUP(C46,混合複!C:G,1,FALSE)),"","★"))</f>
        <v/>
      </c>
      <c r="J46" s="67" t="str">
        <f t="shared" si="0"/>
        <v/>
      </c>
      <c r="L46" s="85" t="str">
        <f ca="1">IF(INDIRECT("A46")="","",INDIRECT("A46"))</f>
        <v/>
      </c>
      <c r="M46" s="85" t="str">
        <f ca="1">IF(INDIRECT("C46")="","",INDIRECT("C46"))</f>
        <v/>
      </c>
      <c r="N46" s="85" t="str">
        <f ca="1">IF(INDIRECT("D46")="","",INDIRECT("D46"))</f>
        <v/>
      </c>
      <c r="O46" s="85" t="str">
        <f ca="1">IF(INDIRECT("E46")="","",INDIRECT("E46"))</f>
        <v/>
      </c>
    </row>
    <row r="47" spans="1:15" ht="20.100000000000001" customHeight="1" x14ac:dyDescent="0.15">
      <c r="A47" s="207"/>
      <c r="B47" s="207"/>
      <c r="C47" s="101"/>
      <c r="D47" s="102"/>
      <c r="E47" s="102"/>
      <c r="F47" s="103"/>
      <c r="G47" s="101"/>
      <c r="H47" s="67" t="str">
        <f>IF(C47="","",IF(ISERROR(VLOOKUP(C47,男子単!C:G,1,FALSE)),"","★"))</f>
        <v/>
      </c>
      <c r="I47" s="67" t="str">
        <f>IF(C47="","",IF(ISERROR(VLOOKUP(C47,混合複!C:G,1,FALSE)),"","★"))</f>
        <v/>
      </c>
      <c r="J47" s="67" t="str">
        <f t="shared" si="0"/>
        <v/>
      </c>
      <c r="L47" s="85" t="str">
        <f ca="1">IF(L46="","",L46)</f>
        <v/>
      </c>
      <c r="M47" s="85" t="str">
        <f ca="1">IF(INDIRECT("C47")="","",INDIRECT("C47"))</f>
        <v/>
      </c>
      <c r="N47" s="85" t="str">
        <f ca="1">IF(INDIRECT("D47")="","",INDIRECT("D47"))</f>
        <v/>
      </c>
      <c r="O47" s="85" t="str">
        <f ca="1">IF(INDIRECT("E47")="","",INDIRECT("E47"))</f>
        <v/>
      </c>
    </row>
    <row r="48" spans="1:15" ht="20.100000000000001" customHeight="1" x14ac:dyDescent="0.15">
      <c r="A48" s="206"/>
      <c r="B48" s="206"/>
      <c r="C48" s="99"/>
      <c r="D48" s="100"/>
      <c r="E48" s="100"/>
      <c r="F48" s="98"/>
      <c r="G48" s="99"/>
      <c r="H48" s="67" t="str">
        <f>IF(C48="","",IF(ISERROR(VLOOKUP(C48,男子単!C:G,1,FALSE)),"","★"))</f>
        <v/>
      </c>
      <c r="I48" s="67" t="str">
        <f>IF(C48="","",IF(ISERROR(VLOOKUP(C48,混合複!C:G,1,FALSE)),"","★"))</f>
        <v/>
      </c>
      <c r="J48" s="67" t="str">
        <f t="shared" si="0"/>
        <v/>
      </c>
      <c r="L48" s="85" t="str">
        <f ca="1">IF(INDIRECT("A48")="","",INDIRECT("A48"))</f>
        <v/>
      </c>
      <c r="M48" s="85" t="str">
        <f ca="1">IF(INDIRECT("C48")="","",INDIRECT("C48"))</f>
        <v/>
      </c>
      <c r="N48" s="85" t="str">
        <f ca="1">IF(INDIRECT("D48")="","",INDIRECT("D48"))</f>
        <v/>
      </c>
      <c r="O48" s="85" t="str">
        <f ca="1">IF(INDIRECT("E48")="","",INDIRECT("E48"))</f>
        <v/>
      </c>
    </row>
    <row r="49" spans="1:15" ht="20.100000000000001" customHeight="1" x14ac:dyDescent="0.15">
      <c r="A49" s="207"/>
      <c r="B49" s="207"/>
      <c r="C49" s="101"/>
      <c r="D49" s="102"/>
      <c r="E49" s="102"/>
      <c r="F49" s="103"/>
      <c r="G49" s="101"/>
      <c r="H49" s="67" t="str">
        <f>IF(C49="","",IF(ISERROR(VLOOKUP(C49,男子単!C:G,1,FALSE)),"","★"))</f>
        <v/>
      </c>
      <c r="I49" s="67" t="str">
        <f>IF(C49="","",IF(ISERROR(VLOOKUP(C49,混合複!C:G,1,FALSE)),"","★"))</f>
        <v/>
      </c>
      <c r="J49" s="67" t="str">
        <f t="shared" si="0"/>
        <v/>
      </c>
      <c r="L49" s="85" t="str">
        <f ca="1">IF(L48="","",L48)</f>
        <v/>
      </c>
      <c r="M49" s="85" t="str">
        <f ca="1">IF(INDIRECT("C49")="","",INDIRECT("C49"))</f>
        <v/>
      </c>
      <c r="N49" s="85" t="str">
        <f ca="1">IF(INDIRECT("D49")="","",INDIRECT("D49"))</f>
        <v/>
      </c>
      <c r="O49" s="85" t="str">
        <f ca="1">IF(INDIRECT("E49")="","",INDIRECT("E49"))</f>
        <v/>
      </c>
    </row>
    <row r="50" spans="1:15" ht="20.100000000000001" customHeight="1" x14ac:dyDescent="0.15">
      <c r="A50" s="206"/>
      <c r="B50" s="206"/>
      <c r="C50" s="99"/>
      <c r="D50" s="100"/>
      <c r="E50" s="100"/>
      <c r="F50" s="98"/>
      <c r="G50" s="99"/>
      <c r="H50" s="67" t="str">
        <f>IF(C50="","",IF(ISERROR(VLOOKUP(C50,男子単!C:G,1,FALSE)),"","★"))</f>
        <v/>
      </c>
      <c r="I50" s="67" t="str">
        <f>IF(C50="","",IF(ISERROR(VLOOKUP(C50,混合複!C:G,1,FALSE)),"","★"))</f>
        <v/>
      </c>
      <c r="J50" s="67" t="str">
        <f t="shared" si="0"/>
        <v/>
      </c>
      <c r="L50" s="85" t="str">
        <f ca="1">IF(INDIRECT("A50")="","",INDIRECT("A50"))</f>
        <v/>
      </c>
      <c r="M50" s="85" t="str">
        <f ca="1">IF(INDIRECT("C50")="","",INDIRECT("C50"))</f>
        <v/>
      </c>
      <c r="N50" s="85" t="str">
        <f ca="1">IF(INDIRECT("D50")="","",INDIRECT("D50"))</f>
        <v/>
      </c>
      <c r="O50" s="85" t="str">
        <f ca="1">IF(INDIRECT("E50")="","",INDIRECT("E50"))</f>
        <v/>
      </c>
    </row>
    <row r="51" spans="1:15" ht="20.100000000000001" customHeight="1" x14ac:dyDescent="0.15">
      <c r="A51" s="207"/>
      <c r="B51" s="207"/>
      <c r="C51" s="101"/>
      <c r="D51" s="102"/>
      <c r="E51" s="102"/>
      <c r="F51" s="103"/>
      <c r="G51" s="101"/>
      <c r="H51" s="67" t="str">
        <f>IF(C51="","",IF(ISERROR(VLOOKUP(C51,男子単!C:G,1,FALSE)),"","★"))</f>
        <v/>
      </c>
      <c r="I51" s="67" t="str">
        <f>IF(C51="","",IF(ISERROR(VLOOKUP(C51,混合複!C:G,1,FALSE)),"","★"))</f>
        <v/>
      </c>
      <c r="J51" s="67" t="str">
        <f t="shared" si="0"/>
        <v/>
      </c>
      <c r="L51" s="85" t="str">
        <f ca="1">IF(L50="","",L50)</f>
        <v/>
      </c>
      <c r="M51" s="85" t="str">
        <f ca="1">IF(INDIRECT("C51")="","",INDIRECT("C51"))</f>
        <v/>
      </c>
      <c r="N51" s="85" t="str">
        <f ca="1">IF(INDIRECT("D51")="","",INDIRECT("D51"))</f>
        <v/>
      </c>
      <c r="O51" s="85" t="str">
        <f ca="1">IF(INDIRECT("E51")="","",INDIRECT("E51"))</f>
        <v/>
      </c>
    </row>
    <row r="52" spans="1:15" ht="20.100000000000001" customHeight="1" x14ac:dyDescent="0.15">
      <c r="A52" s="206"/>
      <c r="B52" s="206"/>
      <c r="C52" s="99"/>
      <c r="D52" s="100"/>
      <c r="E52" s="100"/>
      <c r="F52" s="98"/>
      <c r="G52" s="99"/>
      <c r="H52" s="67" t="str">
        <f>IF(C52="","",IF(ISERROR(VLOOKUP(C52,男子単!C:G,1,FALSE)),"","★"))</f>
        <v/>
      </c>
      <c r="I52" s="67" t="str">
        <f>IF(C52="","",IF(ISERROR(VLOOKUP(C52,混合複!C:G,1,FALSE)),"","★"))</f>
        <v/>
      </c>
      <c r="J52" s="67" t="str">
        <f t="shared" si="0"/>
        <v/>
      </c>
      <c r="L52" s="85" t="str">
        <f ca="1">IF(INDIRECT("A52")="","",INDIRECT("A52"))</f>
        <v/>
      </c>
      <c r="M52" s="85" t="str">
        <f ca="1">IF(INDIRECT("C52")="","",INDIRECT("C52"))</f>
        <v/>
      </c>
      <c r="N52" s="85" t="str">
        <f ca="1">IF(INDIRECT("D52")="","",INDIRECT("D52"))</f>
        <v/>
      </c>
      <c r="O52" s="85" t="str">
        <f ca="1">IF(INDIRECT("E52")="","",INDIRECT("E52"))</f>
        <v/>
      </c>
    </row>
    <row r="53" spans="1:15" ht="20.100000000000001" customHeight="1" x14ac:dyDescent="0.15">
      <c r="A53" s="207"/>
      <c r="B53" s="207"/>
      <c r="C53" s="101"/>
      <c r="D53" s="102"/>
      <c r="E53" s="102"/>
      <c r="F53" s="103"/>
      <c r="G53" s="101"/>
      <c r="H53" s="67" t="str">
        <f>IF(C53="","",IF(ISERROR(VLOOKUP(C53,男子単!C:G,1,FALSE)),"","★"))</f>
        <v/>
      </c>
      <c r="I53" s="67" t="str">
        <f>IF(C53="","",IF(ISERROR(VLOOKUP(C53,混合複!C:G,1,FALSE)),"","★"))</f>
        <v/>
      </c>
      <c r="J53" s="67" t="str">
        <f t="shared" si="0"/>
        <v/>
      </c>
      <c r="L53" s="85" t="str">
        <f ca="1">IF(L52="","",L52)</f>
        <v/>
      </c>
      <c r="M53" s="85" t="str">
        <f ca="1">IF(INDIRECT("C53")="","",INDIRECT("C53"))</f>
        <v/>
      </c>
      <c r="N53" s="85" t="str">
        <f ca="1">IF(INDIRECT("D53")="","",INDIRECT("D53"))</f>
        <v/>
      </c>
      <c r="O53" s="85" t="str">
        <f ca="1">IF(INDIRECT("E53")="","",INDIRECT("E53"))</f>
        <v/>
      </c>
    </row>
    <row r="54" spans="1:15" ht="20.100000000000001" customHeight="1" x14ac:dyDescent="0.15">
      <c r="A54" s="206"/>
      <c r="B54" s="206"/>
      <c r="C54" s="99"/>
      <c r="D54" s="100"/>
      <c r="E54" s="100"/>
      <c r="F54" s="98"/>
      <c r="G54" s="99"/>
      <c r="H54" s="67" t="str">
        <f>IF(C54="","",IF(ISERROR(VLOOKUP(C54,男子単!C:G,1,FALSE)),"","★"))</f>
        <v/>
      </c>
      <c r="I54" s="67" t="str">
        <f>IF(C54="","",IF(ISERROR(VLOOKUP(C54,混合複!C:G,1,FALSE)),"","★"))</f>
        <v/>
      </c>
      <c r="J54" s="67" t="str">
        <f t="shared" si="0"/>
        <v/>
      </c>
      <c r="L54" s="85" t="str">
        <f ca="1">IF(INDIRECT("A54")="","",INDIRECT("A54"))</f>
        <v/>
      </c>
      <c r="M54" s="85" t="str">
        <f ca="1">IF(INDIRECT("C54")="","",INDIRECT("C54"))</f>
        <v/>
      </c>
      <c r="N54" s="85" t="str">
        <f ca="1">IF(INDIRECT("D54")="","",INDIRECT("D54"))</f>
        <v/>
      </c>
      <c r="O54" s="85" t="str">
        <f ca="1">IF(INDIRECT("E54")="","",INDIRECT("E54"))</f>
        <v/>
      </c>
    </row>
    <row r="55" spans="1:15" ht="20.100000000000001" customHeight="1" x14ac:dyDescent="0.15">
      <c r="A55" s="207"/>
      <c r="B55" s="207"/>
      <c r="C55" s="101"/>
      <c r="D55" s="102"/>
      <c r="E55" s="102"/>
      <c r="F55" s="103"/>
      <c r="G55" s="101"/>
      <c r="H55" s="67" t="str">
        <f>IF(C55="","",IF(ISERROR(VLOOKUP(C55,男子単!C:G,1,FALSE)),"","★"))</f>
        <v/>
      </c>
      <c r="I55" s="67" t="str">
        <f>IF(C55="","",IF(ISERROR(VLOOKUP(C55,混合複!C:G,1,FALSE)),"","★"))</f>
        <v/>
      </c>
      <c r="J55" s="67" t="str">
        <f t="shared" si="0"/>
        <v/>
      </c>
      <c r="L55" s="85" t="str">
        <f ca="1">IF(L54="","",L54)</f>
        <v/>
      </c>
      <c r="M55" s="85" t="str">
        <f ca="1">IF(INDIRECT("C55")="","",INDIRECT("C55"))</f>
        <v/>
      </c>
      <c r="N55" s="85" t="str">
        <f ca="1">IF(INDIRECT("D55")="","",INDIRECT("D55"))</f>
        <v/>
      </c>
      <c r="O55" s="85" t="str">
        <f ca="1">IF(INDIRECT("E55")="","",INDIRECT("E55"))</f>
        <v/>
      </c>
    </row>
    <row r="56" spans="1:15" ht="20.100000000000001" customHeight="1" x14ac:dyDescent="0.15">
      <c r="A56" s="206"/>
      <c r="B56" s="206"/>
      <c r="C56" s="99"/>
      <c r="D56" s="100"/>
      <c r="E56" s="100"/>
      <c r="F56" s="98"/>
      <c r="G56" s="99"/>
      <c r="H56" s="67" t="str">
        <f>IF(C56="","",IF(ISERROR(VLOOKUP(C56,男子単!C:G,1,FALSE)),"","★"))</f>
        <v/>
      </c>
      <c r="I56" s="67" t="str">
        <f>IF(C56="","",IF(ISERROR(VLOOKUP(C56,混合複!C:G,1,FALSE)),"","★"))</f>
        <v/>
      </c>
      <c r="J56" s="67" t="str">
        <f t="shared" si="0"/>
        <v/>
      </c>
      <c r="L56" s="85" t="str">
        <f ca="1">IF(INDIRECT("A56")="","",INDIRECT("A56"))</f>
        <v/>
      </c>
      <c r="M56" s="85" t="str">
        <f ca="1">IF(INDIRECT("C56")="","",INDIRECT("C56"))</f>
        <v/>
      </c>
      <c r="N56" s="85" t="str">
        <f ca="1">IF(INDIRECT("D56")="","",INDIRECT("D56"))</f>
        <v/>
      </c>
      <c r="O56" s="85" t="str">
        <f ca="1">IF(INDIRECT("E56")="","",INDIRECT("E56"))</f>
        <v/>
      </c>
    </row>
    <row r="57" spans="1:15" ht="20.100000000000001" customHeight="1" x14ac:dyDescent="0.15">
      <c r="A57" s="207"/>
      <c r="B57" s="207"/>
      <c r="C57" s="101"/>
      <c r="D57" s="102"/>
      <c r="E57" s="102"/>
      <c r="F57" s="103"/>
      <c r="G57" s="101"/>
      <c r="H57" s="67" t="str">
        <f>IF(C57="","",IF(ISERROR(VLOOKUP(C57,男子単!C:G,1,FALSE)),"","★"))</f>
        <v/>
      </c>
      <c r="I57" s="67" t="str">
        <f>IF(C57="","",IF(ISERROR(VLOOKUP(C57,混合複!C:G,1,FALSE)),"","★"))</f>
        <v/>
      </c>
      <c r="J57" s="67" t="str">
        <f t="shared" si="0"/>
        <v/>
      </c>
      <c r="L57" s="85" t="str">
        <f ca="1">IF(L56="","",L56)</f>
        <v/>
      </c>
      <c r="M57" s="85" t="str">
        <f ca="1">IF(INDIRECT("C57")="","",INDIRECT("C57"))</f>
        <v/>
      </c>
      <c r="N57" s="85" t="str">
        <f ca="1">IF(INDIRECT("D57")="","",INDIRECT("D57"))</f>
        <v/>
      </c>
      <c r="O57" s="85" t="str">
        <f ca="1">IF(INDIRECT("E57")="","",INDIRECT("E57"))</f>
        <v/>
      </c>
    </row>
    <row r="58" spans="1:15" ht="20.100000000000001" customHeight="1" x14ac:dyDescent="0.15">
      <c r="A58" s="206"/>
      <c r="B58" s="206"/>
      <c r="C58" s="99"/>
      <c r="D58" s="100"/>
      <c r="E58" s="100"/>
      <c r="F58" s="98"/>
      <c r="G58" s="99"/>
      <c r="H58" s="67" t="str">
        <f>IF(C58="","",IF(ISERROR(VLOOKUP(C58,男子単!C:G,1,FALSE)),"","★"))</f>
        <v/>
      </c>
      <c r="I58" s="67" t="str">
        <f>IF(C58="","",IF(ISERROR(VLOOKUP(C58,混合複!C:G,1,FALSE)),"","★"))</f>
        <v/>
      </c>
      <c r="J58" s="67" t="str">
        <f t="shared" si="0"/>
        <v/>
      </c>
      <c r="L58" s="85" t="str">
        <f ca="1">IF(INDIRECT("A58")="","",INDIRECT("A58"))</f>
        <v/>
      </c>
      <c r="M58" s="85" t="str">
        <f ca="1">IF(INDIRECT("C58")="","",INDIRECT("C58"))</f>
        <v/>
      </c>
      <c r="N58" s="85" t="str">
        <f ca="1">IF(INDIRECT("D58")="","",INDIRECT("D58"))</f>
        <v/>
      </c>
      <c r="O58" s="85" t="str">
        <f ca="1">IF(INDIRECT("E58")="","",INDIRECT("E58"))</f>
        <v/>
      </c>
    </row>
    <row r="59" spans="1:15" ht="20.100000000000001" customHeight="1" x14ac:dyDescent="0.15">
      <c r="A59" s="207"/>
      <c r="B59" s="207"/>
      <c r="C59" s="101"/>
      <c r="D59" s="102"/>
      <c r="E59" s="102"/>
      <c r="F59" s="103"/>
      <c r="G59" s="101"/>
      <c r="H59" s="67" t="str">
        <f>IF(C59="","",IF(ISERROR(VLOOKUP(C59,男子単!C:G,1,FALSE)),"","★"))</f>
        <v/>
      </c>
      <c r="I59" s="67" t="str">
        <f>IF(C59="","",IF(ISERROR(VLOOKUP(C59,混合複!C:G,1,FALSE)),"","★"))</f>
        <v/>
      </c>
      <c r="J59" s="67" t="str">
        <f t="shared" si="0"/>
        <v/>
      </c>
      <c r="L59" s="85" t="str">
        <f ca="1">IF(L58="","",L58)</f>
        <v/>
      </c>
      <c r="M59" s="85" t="str">
        <f ca="1">IF(INDIRECT("C59")="","",INDIRECT("C59"))</f>
        <v/>
      </c>
      <c r="N59" s="85" t="str">
        <f ca="1">IF(INDIRECT("D59")="","",INDIRECT("D59"))</f>
        <v/>
      </c>
      <c r="O59" s="85" t="str">
        <f ca="1">IF(INDIRECT("E59")="","",INDIRECT("E59"))</f>
        <v/>
      </c>
    </row>
    <row r="60" spans="1:15" ht="20.100000000000001" customHeight="1" x14ac:dyDescent="0.15">
      <c r="A60" s="206"/>
      <c r="B60" s="206"/>
      <c r="C60" s="99"/>
      <c r="D60" s="100"/>
      <c r="E60" s="100"/>
      <c r="F60" s="98"/>
      <c r="G60" s="99"/>
      <c r="H60" s="67" t="str">
        <f>IF(C60="","",IF(ISERROR(VLOOKUP(C60,男子単!C:G,1,FALSE)),"","★"))</f>
        <v/>
      </c>
      <c r="I60" s="67" t="str">
        <f>IF(C60="","",IF(ISERROR(VLOOKUP(C60,混合複!C:G,1,FALSE)),"","★"))</f>
        <v/>
      </c>
      <c r="J60" s="67" t="str">
        <f t="shared" si="0"/>
        <v/>
      </c>
      <c r="L60" s="85" t="str">
        <f ca="1">IF(INDIRECT("A60")="","",INDIRECT("A60"))</f>
        <v/>
      </c>
      <c r="M60" s="85" t="str">
        <f ca="1">IF(INDIRECT("C60")="","",INDIRECT("C60"))</f>
        <v/>
      </c>
      <c r="N60" s="85" t="str">
        <f ca="1">IF(INDIRECT("D60")="","",INDIRECT("D60"))</f>
        <v/>
      </c>
      <c r="O60" s="85" t="str">
        <f ca="1">IF(INDIRECT("E60")="","",INDIRECT("E60"))</f>
        <v/>
      </c>
    </row>
    <row r="61" spans="1:15" ht="20.100000000000001" customHeight="1" x14ac:dyDescent="0.15">
      <c r="A61" s="207"/>
      <c r="B61" s="207"/>
      <c r="C61" s="101"/>
      <c r="D61" s="102"/>
      <c r="E61" s="102"/>
      <c r="F61" s="103"/>
      <c r="G61" s="101"/>
      <c r="H61" s="67" t="str">
        <f>IF(C61="","",IF(ISERROR(VLOOKUP(C61,男子単!C:G,1,FALSE)),"","★"))</f>
        <v/>
      </c>
      <c r="I61" s="67" t="str">
        <f>IF(C61="","",IF(ISERROR(VLOOKUP(C61,混合複!C:G,1,FALSE)),"","★"))</f>
        <v/>
      </c>
      <c r="J61" s="67" t="str">
        <f t="shared" si="0"/>
        <v/>
      </c>
      <c r="L61" s="85" t="str">
        <f ca="1">IF(L60="","",L60)</f>
        <v/>
      </c>
      <c r="M61" s="85" t="str">
        <f ca="1">IF(INDIRECT("C61")="","",INDIRECT("C61"))</f>
        <v/>
      </c>
      <c r="N61" s="85" t="str">
        <f ca="1">IF(INDIRECT("D61")="","",INDIRECT("D61"))</f>
        <v/>
      </c>
      <c r="O61" s="85" t="str">
        <f ca="1">IF(INDIRECT("E61")="","",INDIRECT("E61"))</f>
        <v/>
      </c>
    </row>
    <row r="62" spans="1:15" ht="20.100000000000001" customHeight="1" x14ac:dyDescent="0.15">
      <c r="A62" s="206"/>
      <c r="B62" s="206"/>
      <c r="C62" s="99"/>
      <c r="D62" s="100"/>
      <c r="E62" s="100"/>
      <c r="F62" s="98"/>
      <c r="G62" s="99"/>
      <c r="H62" s="67" t="str">
        <f>IF(C62="","",IF(ISERROR(VLOOKUP(C62,男子単!C:G,1,FALSE)),"","★"))</f>
        <v/>
      </c>
      <c r="I62" s="67" t="str">
        <f>IF(C62="","",IF(ISERROR(VLOOKUP(C62,混合複!C:G,1,FALSE)),"","★"))</f>
        <v/>
      </c>
      <c r="J62" s="67" t="str">
        <f t="shared" si="0"/>
        <v/>
      </c>
      <c r="L62" s="85" t="str">
        <f ca="1">IF(INDIRECT("A62")="","",INDIRECT("A62"))</f>
        <v/>
      </c>
      <c r="M62" s="85" t="str">
        <f ca="1">IF(INDIRECT("C62")="","",INDIRECT("C62"))</f>
        <v/>
      </c>
      <c r="N62" s="85" t="str">
        <f ca="1">IF(INDIRECT("D62")="","",INDIRECT("D62"))</f>
        <v/>
      </c>
      <c r="O62" s="85" t="str">
        <f ca="1">IF(INDIRECT("E62")="","",INDIRECT("E62"))</f>
        <v/>
      </c>
    </row>
    <row r="63" spans="1:15" ht="20.100000000000001" customHeight="1" x14ac:dyDescent="0.15">
      <c r="A63" s="207"/>
      <c r="B63" s="207"/>
      <c r="C63" s="101"/>
      <c r="D63" s="102"/>
      <c r="E63" s="102"/>
      <c r="F63" s="103"/>
      <c r="G63" s="101"/>
      <c r="H63" s="67" t="str">
        <f>IF(C63="","",IF(ISERROR(VLOOKUP(C63,男子単!C:G,1,FALSE)),"","★"))</f>
        <v/>
      </c>
      <c r="I63" s="67" t="str">
        <f>IF(C63="","",IF(ISERROR(VLOOKUP(C63,混合複!C:G,1,FALSE)),"","★"))</f>
        <v/>
      </c>
      <c r="J63" s="67" t="str">
        <f t="shared" si="0"/>
        <v/>
      </c>
      <c r="L63" s="85" t="str">
        <f ca="1">IF(L62="","",L62)</f>
        <v/>
      </c>
      <c r="M63" s="85" t="str">
        <f ca="1">IF(INDIRECT("C63")="","",INDIRECT("C63"))</f>
        <v/>
      </c>
      <c r="N63" s="85" t="str">
        <f ca="1">IF(INDIRECT("D63")="","",INDIRECT("D63"))</f>
        <v/>
      </c>
      <c r="O63" s="85" t="str">
        <f ca="1">IF(INDIRECT("E63")="","",INDIRECT("E63"))</f>
        <v/>
      </c>
    </row>
    <row r="64" spans="1:15" ht="20.100000000000001" customHeight="1" x14ac:dyDescent="0.15">
      <c r="A64" s="206"/>
      <c r="B64" s="206"/>
      <c r="C64" s="99"/>
      <c r="D64" s="100"/>
      <c r="E64" s="100"/>
      <c r="F64" s="98"/>
      <c r="G64" s="99"/>
      <c r="H64" s="67" t="str">
        <f>IF(C64="","",IF(ISERROR(VLOOKUP(C64,男子単!C:G,1,FALSE)),"","★"))</f>
        <v/>
      </c>
      <c r="I64" s="67" t="str">
        <f>IF(C64="","",IF(ISERROR(VLOOKUP(C64,混合複!C:G,1,FALSE)),"","★"))</f>
        <v/>
      </c>
      <c r="J64" s="67" t="str">
        <f t="shared" si="0"/>
        <v/>
      </c>
      <c r="L64" s="85" t="str">
        <f ca="1">IF(INDIRECT("A64")="","",INDIRECT("A64"))</f>
        <v/>
      </c>
      <c r="M64" s="85" t="str">
        <f ca="1">IF(INDIRECT("C64")="","",INDIRECT("C64"))</f>
        <v/>
      </c>
      <c r="N64" s="85" t="str">
        <f ca="1">IF(INDIRECT("D64")="","",INDIRECT("D64"))</f>
        <v/>
      </c>
      <c r="O64" s="85" t="str">
        <f ca="1">IF(INDIRECT("E64")="","",INDIRECT("E64"))</f>
        <v/>
      </c>
    </row>
    <row r="65" spans="1:15" ht="20.100000000000001" customHeight="1" x14ac:dyDescent="0.15">
      <c r="A65" s="207"/>
      <c r="B65" s="207"/>
      <c r="C65" s="101"/>
      <c r="D65" s="102"/>
      <c r="E65" s="102"/>
      <c r="F65" s="103"/>
      <c r="G65" s="101"/>
      <c r="H65" s="67" t="str">
        <f>IF(C65="","",IF(ISERROR(VLOOKUP(C65,男子単!C:G,1,FALSE)),"","★"))</f>
        <v/>
      </c>
      <c r="I65" s="67" t="str">
        <f>IF(C65="","",IF(ISERROR(VLOOKUP(C65,混合複!C:G,1,FALSE)),"","★"))</f>
        <v/>
      </c>
      <c r="J65" s="67" t="str">
        <f t="shared" si="0"/>
        <v/>
      </c>
      <c r="L65" s="85" t="str">
        <f ca="1">IF(L64="","",L64)</f>
        <v/>
      </c>
      <c r="M65" s="85" t="str">
        <f ca="1">IF(INDIRECT("C65")="","",INDIRECT("C65"))</f>
        <v/>
      </c>
      <c r="N65" s="85" t="str">
        <f ca="1">IF(INDIRECT("D65")="","",INDIRECT("D65"))</f>
        <v/>
      </c>
      <c r="O65" s="85" t="str">
        <f ca="1">IF(INDIRECT("E65")="","",INDIRECT("E65"))</f>
        <v/>
      </c>
    </row>
    <row r="66" spans="1:15" ht="20.100000000000001" customHeight="1" x14ac:dyDescent="0.15">
      <c r="A66" s="206"/>
      <c r="B66" s="206"/>
      <c r="C66" s="99"/>
      <c r="D66" s="100"/>
      <c r="E66" s="100"/>
      <c r="F66" s="98"/>
      <c r="G66" s="99"/>
      <c r="H66" s="67" t="str">
        <f>IF(C66="","",IF(ISERROR(VLOOKUP(C66,男子複!C:G,1,FALSE)),"","★"))</f>
        <v/>
      </c>
      <c r="J66" s="67" t="str">
        <f t="shared" si="0"/>
        <v/>
      </c>
      <c r="L66" s="85" t="str">
        <f ca="1">IF(INDIRECT("A66")="","",INDIRECT("A66"))</f>
        <v/>
      </c>
      <c r="M66" s="85" t="str">
        <f ca="1">IF(INDIRECT("C66")="","",INDIRECT("C66"))</f>
        <v/>
      </c>
      <c r="N66" s="85" t="str">
        <f ca="1">IF(INDIRECT("D66")="","",INDIRECT("D66"))</f>
        <v/>
      </c>
      <c r="O66" s="85" t="str">
        <f ca="1">IF(INDIRECT("E66")="","",INDIRECT("E66"))</f>
        <v/>
      </c>
    </row>
    <row r="67" spans="1:15" ht="20.100000000000001" customHeight="1" x14ac:dyDescent="0.15">
      <c r="A67" s="207"/>
      <c r="B67" s="207"/>
      <c r="C67" s="101"/>
      <c r="D67" s="102"/>
      <c r="E67" s="102"/>
      <c r="F67" s="103"/>
      <c r="G67" s="101"/>
      <c r="H67" s="67" t="str">
        <f>IF(C67="","",IF(ISERROR(VLOOKUP(C67,男子複!C:G,1,FALSE)),"","★"))</f>
        <v/>
      </c>
      <c r="J67" s="67" t="str">
        <f t="shared" si="0"/>
        <v/>
      </c>
      <c r="L67" s="85" t="str">
        <f ca="1">IF(L66="","",L66)</f>
        <v/>
      </c>
      <c r="M67" s="85" t="str">
        <f ca="1">IF(INDIRECT("C67")="","",INDIRECT("C67"))</f>
        <v/>
      </c>
      <c r="N67" s="85" t="str">
        <f ca="1">IF(INDIRECT("D67")="","",INDIRECT("D67"))</f>
        <v/>
      </c>
      <c r="O67" s="85" t="str">
        <f ca="1">IF(INDIRECT("E67")="","",INDIRECT("E67"))</f>
        <v/>
      </c>
    </row>
    <row r="68" spans="1:15" ht="20.100000000000001" customHeight="1" x14ac:dyDescent="0.15">
      <c r="A68" s="206"/>
      <c r="B68" s="206"/>
      <c r="C68" s="99"/>
      <c r="D68" s="100"/>
      <c r="E68" s="100"/>
      <c r="F68" s="98"/>
      <c r="G68" s="99"/>
      <c r="H68" s="67" t="str">
        <f>IF(C68="","",IF(ISERROR(VLOOKUP(C68,男子複!C:G,1,FALSE)),"","★"))</f>
        <v/>
      </c>
      <c r="J68" s="67" t="str">
        <f t="shared" si="0"/>
        <v/>
      </c>
      <c r="L68" s="85" t="str">
        <f ca="1">IF(INDIRECT("A68")="","",INDIRECT("A68"))</f>
        <v/>
      </c>
      <c r="M68" s="85" t="str">
        <f ca="1">IF(INDIRECT("C68")="","",INDIRECT("C68"))</f>
        <v/>
      </c>
      <c r="N68" s="85" t="str">
        <f ca="1">IF(INDIRECT("D68")="","",INDIRECT("D68"))</f>
        <v/>
      </c>
      <c r="O68" s="85" t="str">
        <f ca="1">IF(INDIRECT("E68")="","",INDIRECT("E68"))</f>
        <v/>
      </c>
    </row>
    <row r="69" spans="1:15" ht="20.100000000000001" customHeight="1" x14ac:dyDescent="0.15">
      <c r="A69" s="207"/>
      <c r="B69" s="207"/>
      <c r="C69" s="101"/>
      <c r="D69" s="102"/>
      <c r="E69" s="102"/>
      <c r="F69" s="103"/>
      <c r="G69" s="101"/>
      <c r="H69" s="67" t="str">
        <f>IF(C69="","",IF(ISERROR(VLOOKUP(C69,男子複!C:G,1,FALSE)),"","★"))</f>
        <v/>
      </c>
      <c r="J69" s="67" t="str">
        <f t="shared" si="0"/>
        <v/>
      </c>
      <c r="L69" s="85" t="str">
        <f ca="1">IF(L68="","",L68)</f>
        <v/>
      </c>
      <c r="M69" s="85" t="str">
        <f ca="1">IF(INDIRECT("C69")="","",INDIRECT("C69"))</f>
        <v/>
      </c>
      <c r="N69" s="85" t="str">
        <f ca="1">IF(INDIRECT("D69")="","",INDIRECT("D69"))</f>
        <v/>
      </c>
      <c r="O69" s="85" t="str">
        <f ca="1">IF(INDIRECT("E69")="","",INDIRECT("E69"))</f>
        <v/>
      </c>
    </row>
    <row r="70" spans="1:15" ht="20.100000000000001" customHeight="1" x14ac:dyDescent="0.15">
      <c r="A70" s="206"/>
      <c r="B70" s="206"/>
      <c r="C70" s="99"/>
      <c r="D70" s="100"/>
      <c r="E70" s="100"/>
      <c r="F70" s="98"/>
      <c r="G70" s="99"/>
      <c r="H70" s="67" t="str">
        <f>IF(C70="","",IF(ISERROR(VLOOKUP(C70,男子複!C:G,1,FALSE)),"","★"))</f>
        <v/>
      </c>
      <c r="J70" s="67" t="str">
        <f t="shared" si="0"/>
        <v/>
      </c>
      <c r="L70" s="85" t="str">
        <f ca="1">IF(INDIRECT("A70")="","",INDIRECT("A70"))</f>
        <v/>
      </c>
      <c r="M70" s="85" t="str">
        <f ca="1">IF(INDIRECT("C70")="","",INDIRECT("C70"))</f>
        <v/>
      </c>
      <c r="N70" s="85" t="str">
        <f ca="1">IF(INDIRECT("D70")="","",INDIRECT("D70"))</f>
        <v/>
      </c>
      <c r="O70" s="85" t="str">
        <f ca="1">IF(INDIRECT("E70")="","",INDIRECT("E70"))</f>
        <v/>
      </c>
    </row>
    <row r="71" spans="1:15" ht="20.100000000000001" customHeight="1" x14ac:dyDescent="0.15">
      <c r="A71" s="207"/>
      <c r="B71" s="207"/>
      <c r="C71" s="101"/>
      <c r="D71" s="102"/>
      <c r="E71" s="102"/>
      <c r="F71" s="103"/>
      <c r="G71" s="101"/>
      <c r="H71" s="67" t="str">
        <f>IF(C71="","",IF(ISERROR(VLOOKUP(C71,男子複!C:G,1,FALSE)),"","★"))</f>
        <v/>
      </c>
      <c r="J71" s="67" t="str">
        <f t="shared" si="0"/>
        <v/>
      </c>
      <c r="L71" s="85" t="str">
        <f ca="1">IF(L70="","",L70)</f>
        <v/>
      </c>
      <c r="M71" s="85" t="str">
        <f ca="1">IF(INDIRECT("C71")="","",INDIRECT("C71"))</f>
        <v/>
      </c>
      <c r="N71" s="85" t="str">
        <f ca="1">IF(INDIRECT("D71")="","",INDIRECT("D71"))</f>
        <v/>
      </c>
      <c r="O71" s="85" t="str">
        <f ca="1">IF(INDIRECT("E71")="","",INDIRECT("E71"))</f>
        <v/>
      </c>
    </row>
    <row r="72" spans="1:15" ht="20.100000000000001" customHeight="1" x14ac:dyDescent="0.15">
      <c r="A72" s="206"/>
      <c r="B72" s="206"/>
      <c r="C72" s="99"/>
      <c r="D72" s="100"/>
      <c r="E72" s="100"/>
      <c r="F72" s="98"/>
      <c r="G72" s="99"/>
      <c r="H72" s="67" t="str">
        <f>IF(C72="","",IF(ISERROR(VLOOKUP(C72,男子複!C:G,1,FALSE)),"","★"))</f>
        <v/>
      </c>
      <c r="J72" s="67" t="str">
        <f t="shared" si="0"/>
        <v/>
      </c>
      <c r="L72" s="85" t="str">
        <f ca="1">IF(INDIRECT("A72")="","",INDIRECT("A72"))</f>
        <v/>
      </c>
      <c r="M72" s="85" t="str">
        <f ca="1">IF(INDIRECT("C72")="","",INDIRECT("C72"))</f>
        <v/>
      </c>
      <c r="N72" s="85" t="str">
        <f ca="1">IF(INDIRECT("D72")="","",INDIRECT("D72"))</f>
        <v/>
      </c>
      <c r="O72" s="85" t="str">
        <f ca="1">IF(INDIRECT("E72")="","",INDIRECT("E72"))</f>
        <v/>
      </c>
    </row>
    <row r="73" spans="1:15" ht="20.100000000000001" customHeight="1" x14ac:dyDescent="0.15">
      <c r="A73" s="207"/>
      <c r="B73" s="207"/>
      <c r="C73" s="101"/>
      <c r="D73" s="102"/>
      <c r="E73" s="102"/>
      <c r="F73" s="103"/>
      <c r="G73" s="101"/>
      <c r="H73" s="67" t="str">
        <f>IF(C73="","",IF(ISERROR(VLOOKUP(C73,男子複!C:G,1,FALSE)),"","★"))</f>
        <v/>
      </c>
      <c r="J73" s="67" t="str">
        <f t="shared" ref="J73:J79" si="1">IF(H73="","",IF(I73="★","◎",""))</f>
        <v/>
      </c>
      <c r="L73" s="85" t="str">
        <f ca="1">IF(L72="","",L72)</f>
        <v/>
      </c>
      <c r="M73" s="85" t="str">
        <f ca="1">IF(INDIRECT("C73")="","",INDIRECT("C73"))</f>
        <v/>
      </c>
      <c r="N73" s="85" t="str">
        <f ca="1">IF(INDIRECT("D73")="","",INDIRECT("D73"))</f>
        <v/>
      </c>
      <c r="O73" s="85" t="str">
        <f ca="1">IF(INDIRECT("E73")="","",INDIRECT("E73"))</f>
        <v/>
      </c>
    </row>
    <row r="74" spans="1:15" ht="20.100000000000001" customHeight="1" x14ac:dyDescent="0.15">
      <c r="A74" s="206"/>
      <c r="B74" s="206"/>
      <c r="C74" s="99"/>
      <c r="D74" s="100"/>
      <c r="E74" s="100"/>
      <c r="F74" s="98"/>
      <c r="G74" s="99"/>
      <c r="H74" s="67" t="str">
        <f>IF(C74="","",IF(ISERROR(VLOOKUP(C74,男子複!C:G,1,FALSE)),"","★"))</f>
        <v/>
      </c>
      <c r="J74" s="67" t="str">
        <f t="shared" si="1"/>
        <v/>
      </c>
      <c r="L74" s="85" t="str">
        <f ca="1">IF(INDIRECT("A74")="","",INDIRECT("A74"))</f>
        <v/>
      </c>
      <c r="M74" s="85" t="str">
        <f ca="1">IF(INDIRECT("C74")="","",INDIRECT("C74"))</f>
        <v/>
      </c>
      <c r="N74" s="85" t="str">
        <f ca="1">IF(INDIRECT("D74")="","",INDIRECT("D74"))</f>
        <v/>
      </c>
      <c r="O74" s="85" t="str">
        <f ca="1">IF(INDIRECT("E74")="","",INDIRECT("E74"))</f>
        <v/>
      </c>
    </row>
    <row r="75" spans="1:15" ht="20.100000000000001" customHeight="1" x14ac:dyDescent="0.15">
      <c r="A75" s="207"/>
      <c r="B75" s="207"/>
      <c r="C75" s="101"/>
      <c r="D75" s="102"/>
      <c r="E75" s="102"/>
      <c r="F75" s="103"/>
      <c r="G75" s="101"/>
      <c r="H75" s="67" t="str">
        <f>IF(C75="","",IF(ISERROR(VLOOKUP(C75,男子複!C:G,1,FALSE)),"","★"))</f>
        <v/>
      </c>
      <c r="J75" s="67" t="str">
        <f t="shared" si="1"/>
        <v/>
      </c>
      <c r="L75" s="85" t="str">
        <f ca="1">IF(L74="","",L74)</f>
        <v/>
      </c>
      <c r="M75" s="85" t="str">
        <f ca="1">IF(INDIRECT("C75")="","",INDIRECT("C75"))</f>
        <v/>
      </c>
      <c r="N75" s="85" t="str">
        <f ca="1">IF(INDIRECT("D75")="","",INDIRECT("D75"))</f>
        <v/>
      </c>
      <c r="O75" s="85" t="str">
        <f ca="1">IF(INDIRECT("E75")="","",INDIRECT("E75"))</f>
        <v/>
      </c>
    </row>
    <row r="76" spans="1:15" ht="20.100000000000001" customHeight="1" x14ac:dyDescent="0.15">
      <c r="A76" s="206"/>
      <c r="B76" s="206"/>
      <c r="C76" s="99"/>
      <c r="D76" s="100"/>
      <c r="E76" s="100"/>
      <c r="F76" s="98"/>
      <c r="G76" s="99"/>
      <c r="H76" s="67" t="str">
        <f>IF(C76="","",IF(ISERROR(VLOOKUP(C76,男子複!C:G,1,FALSE)),"","★"))</f>
        <v/>
      </c>
      <c r="J76" s="67" t="str">
        <f t="shared" si="1"/>
        <v/>
      </c>
      <c r="L76" s="85" t="str">
        <f ca="1">IF(INDIRECT("A76")="","",INDIRECT("A76"))</f>
        <v/>
      </c>
      <c r="M76" s="85" t="str">
        <f ca="1">IF(INDIRECT("C76")="","",INDIRECT("C76"))</f>
        <v/>
      </c>
      <c r="N76" s="85" t="str">
        <f ca="1">IF(INDIRECT("D76")="","",INDIRECT("D76"))</f>
        <v/>
      </c>
      <c r="O76" s="85" t="str">
        <f ca="1">IF(INDIRECT("E76")="","",INDIRECT("E76"))</f>
        <v/>
      </c>
    </row>
    <row r="77" spans="1:15" ht="20.100000000000001" customHeight="1" x14ac:dyDescent="0.15">
      <c r="A77" s="207"/>
      <c r="B77" s="207"/>
      <c r="C77" s="101"/>
      <c r="D77" s="102"/>
      <c r="E77" s="102"/>
      <c r="F77" s="103"/>
      <c r="G77" s="101"/>
      <c r="H77" s="67" t="str">
        <f>IF(C77="","",IF(ISERROR(VLOOKUP(C77,男子複!C:G,1,FALSE)),"","★"))</f>
        <v/>
      </c>
      <c r="J77" s="67" t="str">
        <f t="shared" si="1"/>
        <v/>
      </c>
      <c r="L77" s="85" t="str">
        <f ca="1">IF(L76="","",L76)</f>
        <v/>
      </c>
      <c r="M77" s="85" t="str">
        <f ca="1">IF(INDIRECT("C77")="","",INDIRECT("C77"))</f>
        <v/>
      </c>
      <c r="N77" s="85" t="str">
        <f ca="1">IF(INDIRECT("D77")="","",INDIRECT("D77"))</f>
        <v/>
      </c>
      <c r="O77" s="85" t="str">
        <f ca="1">IF(INDIRECT("E77")="","",INDIRECT("E77"))</f>
        <v/>
      </c>
    </row>
    <row r="78" spans="1:15" ht="20.100000000000001" customHeight="1" x14ac:dyDescent="0.15">
      <c r="A78" s="206"/>
      <c r="B78" s="206"/>
      <c r="C78" s="99"/>
      <c r="D78" s="100"/>
      <c r="E78" s="100"/>
      <c r="F78" s="98"/>
      <c r="G78" s="99"/>
      <c r="H78" s="67" t="str">
        <f>IF(C78="","",IF(ISERROR(VLOOKUP(C78,男子複!C:G,1,FALSE)),"","★"))</f>
        <v/>
      </c>
      <c r="J78" s="67" t="str">
        <f t="shared" si="1"/>
        <v/>
      </c>
      <c r="L78" s="85" t="str">
        <f ca="1">IF(INDIRECT("A78")="","",INDIRECT("A78"))</f>
        <v/>
      </c>
      <c r="M78" s="85" t="str">
        <f ca="1">IF(INDIRECT("C78")="","",INDIRECT("C78"))</f>
        <v/>
      </c>
      <c r="N78" s="85" t="str">
        <f ca="1">IF(INDIRECT("D78")="","",INDIRECT("D78"))</f>
        <v/>
      </c>
      <c r="O78" s="85" t="str">
        <f ca="1">IF(INDIRECT("E78")="","",INDIRECT("E78"))</f>
        <v/>
      </c>
    </row>
    <row r="79" spans="1:15" ht="20.100000000000001" customHeight="1" x14ac:dyDescent="0.15">
      <c r="A79" s="207"/>
      <c r="B79" s="207"/>
      <c r="C79" s="101"/>
      <c r="D79" s="102"/>
      <c r="E79" s="102"/>
      <c r="F79" s="103"/>
      <c r="G79" s="101"/>
      <c r="H79" s="67" t="str">
        <f>IF(C79="","",IF(ISERROR(VLOOKUP(C79,男子複!C:G,1,FALSE)),"","★"))</f>
        <v/>
      </c>
      <c r="J79" s="67" t="str">
        <f t="shared" si="1"/>
        <v/>
      </c>
      <c r="L79" s="85" t="str">
        <f ca="1">IF(L78="","",L78)</f>
        <v/>
      </c>
      <c r="M79" s="85" t="str">
        <f ca="1">IF(INDIRECT("C79")="","",INDIRECT("C79"))</f>
        <v/>
      </c>
      <c r="N79" s="85" t="str">
        <f ca="1">IF(INDIRECT("D79")="","",INDIRECT("D79"))</f>
        <v/>
      </c>
      <c r="O79" s="85" t="str">
        <f ca="1">IF(INDIRECT("E79")="","",INDIRECT("E79"))</f>
        <v/>
      </c>
    </row>
    <row r="80" spans="1:15" ht="20.100000000000001" customHeight="1" x14ac:dyDescent="0.15">
      <c r="L80" s="85"/>
      <c r="M80" s="85"/>
      <c r="N80" s="85"/>
      <c r="O80" s="85"/>
    </row>
  </sheetData>
  <sheetProtection sheet="1" objects="1" scenarios="1"/>
  <mergeCells count="76">
    <mergeCell ref="A72:A73"/>
    <mergeCell ref="B72:B73"/>
    <mergeCell ref="A78:A79"/>
    <mergeCell ref="B78:B79"/>
    <mergeCell ref="A74:A75"/>
    <mergeCell ref="B74:B75"/>
    <mergeCell ref="A76:A77"/>
    <mergeCell ref="B76:B77"/>
    <mergeCell ref="A66:A67"/>
    <mergeCell ref="B66:B67"/>
    <mergeCell ref="A68:A69"/>
    <mergeCell ref="B68:B69"/>
    <mergeCell ref="A70:A71"/>
    <mergeCell ref="B70:B71"/>
    <mergeCell ref="A6:F6"/>
    <mergeCell ref="A4:G4"/>
    <mergeCell ref="A8:A9"/>
    <mergeCell ref="A10:A11"/>
    <mergeCell ref="A5:D5"/>
    <mergeCell ref="E5:G5"/>
    <mergeCell ref="B8:B9"/>
    <mergeCell ref="B10:B11"/>
    <mergeCell ref="B18:B19"/>
    <mergeCell ref="B20:B21"/>
    <mergeCell ref="A12:A13"/>
    <mergeCell ref="A14:A15"/>
    <mergeCell ref="A16:A17"/>
    <mergeCell ref="A18:A19"/>
    <mergeCell ref="B12:B13"/>
    <mergeCell ref="B14:B15"/>
    <mergeCell ref="B16:B17"/>
    <mergeCell ref="A22:A23"/>
    <mergeCell ref="B22:B23"/>
    <mergeCell ref="A24:A25"/>
    <mergeCell ref="B24:B25"/>
    <mergeCell ref="A20:A21"/>
    <mergeCell ref="A30:A31"/>
    <mergeCell ref="B30:B31"/>
    <mergeCell ref="A32:A33"/>
    <mergeCell ref="B32:B33"/>
    <mergeCell ref="A26:A27"/>
    <mergeCell ref="B26:B27"/>
    <mergeCell ref="A28:A29"/>
    <mergeCell ref="B28:B29"/>
    <mergeCell ref="A38:A39"/>
    <mergeCell ref="B38:B39"/>
    <mergeCell ref="A40:A41"/>
    <mergeCell ref="B40:B41"/>
    <mergeCell ref="A34:A35"/>
    <mergeCell ref="B34:B35"/>
    <mergeCell ref="A36:A37"/>
    <mergeCell ref="B36:B37"/>
    <mergeCell ref="A46:A47"/>
    <mergeCell ref="B46:B47"/>
    <mergeCell ref="A48:A49"/>
    <mergeCell ref="B48:B49"/>
    <mergeCell ref="A42:A43"/>
    <mergeCell ref="B42:B43"/>
    <mergeCell ref="A44:A45"/>
    <mergeCell ref="B44:B45"/>
    <mergeCell ref="A54:A55"/>
    <mergeCell ref="B54:B55"/>
    <mergeCell ref="A56:A57"/>
    <mergeCell ref="B56:B57"/>
    <mergeCell ref="A50:A51"/>
    <mergeCell ref="B50:B51"/>
    <mergeCell ref="A52:A53"/>
    <mergeCell ref="B52:B53"/>
    <mergeCell ref="A62:A63"/>
    <mergeCell ref="B62:B63"/>
    <mergeCell ref="A64:A65"/>
    <mergeCell ref="B64:B65"/>
    <mergeCell ref="A58:A59"/>
    <mergeCell ref="B58:B59"/>
    <mergeCell ref="A60:A61"/>
    <mergeCell ref="B60:B61"/>
  </mergeCells>
  <phoneticPr fontId="8"/>
  <dataValidations count="1">
    <dataValidation type="list" allowBlank="1" showInputMessage="1" showErrorMessage="1" sqref="A8:A79" xr:uid="{00000000-0002-0000-0300-000000000000}">
      <formula1>"Ａ,Ｂ,40歳以上複,50歳以上複,60歳以上複,Ａ（高校以下）,Ｂ（高校以下）,Ｃ（高校以下）"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87" fitToHeight="2" orientation="portrait" horizontalDpi="4294967293" verticalDpi="1200" r:id="rId1"/>
  <headerFooter alignWithMargins="0"/>
  <rowBreaks count="1" manualBreakCount="1">
    <brk id="41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80"/>
  <sheetViews>
    <sheetView zoomScaleNormal="100" workbookViewId="0">
      <selection activeCell="A8" sqref="A8:A9"/>
    </sheetView>
  </sheetViews>
  <sheetFormatPr defaultRowHeight="20.100000000000001" customHeight="1" x14ac:dyDescent="0.15"/>
  <cols>
    <col min="1" max="1" width="14.125" style="38" customWidth="1"/>
    <col min="2" max="2" width="6.125" style="38" customWidth="1"/>
    <col min="3" max="3" width="16.625" style="47" customWidth="1"/>
    <col min="4" max="4" width="15.125" style="48" customWidth="1"/>
    <col min="5" max="5" width="10.625" style="48" customWidth="1"/>
    <col min="6" max="6" width="9.125" style="38" customWidth="1"/>
    <col min="7" max="7" width="12.625" style="47" customWidth="1"/>
    <col min="8" max="8" width="4.625" style="67" customWidth="1"/>
    <col min="9" max="9" width="4.625" style="69" customWidth="1"/>
    <col min="10" max="10" width="4.625" style="67" customWidth="1"/>
    <col min="12" max="15" width="9" style="84"/>
  </cols>
  <sheetData>
    <row r="1" spans="1:15" s="22" customFormat="1" ht="15.95" customHeight="1" x14ac:dyDescent="0.15">
      <c r="A1" s="27"/>
      <c r="B1" s="28" t="s">
        <v>72</v>
      </c>
      <c r="C1" s="41" t="s">
        <v>73</v>
      </c>
      <c r="D1" s="41" t="s">
        <v>74</v>
      </c>
      <c r="E1" s="46">
        <v>40</v>
      </c>
      <c r="F1" s="27">
        <v>50</v>
      </c>
      <c r="G1" s="44"/>
      <c r="H1" s="67"/>
      <c r="I1" s="67"/>
      <c r="J1" s="67"/>
      <c r="L1" s="84"/>
      <c r="M1" s="84"/>
      <c r="N1" s="84"/>
      <c r="O1" s="84"/>
    </row>
    <row r="2" spans="1:15" s="22" customFormat="1" ht="15.95" customHeight="1" x14ac:dyDescent="0.15">
      <c r="A2" s="27" t="s">
        <v>55</v>
      </c>
      <c r="B2" s="29">
        <f>COUNTIF(A:A,"Ａ")</f>
        <v>0</v>
      </c>
      <c r="C2" s="42">
        <f>COUNTIF(A:A,"Ｂ")</f>
        <v>0</v>
      </c>
      <c r="D2" s="44"/>
      <c r="E2" s="42">
        <f>COUNTIF(A:A,"40歳以上複")</f>
        <v>0</v>
      </c>
      <c r="F2" s="30">
        <f>COUNTIF(A:A,"50歳以上複")</f>
        <v>0</v>
      </c>
      <c r="G2" s="44"/>
      <c r="H2" s="67"/>
      <c r="I2" s="67"/>
      <c r="J2" s="67"/>
      <c r="L2" s="84"/>
      <c r="M2" s="84"/>
      <c r="N2" s="84"/>
      <c r="O2" s="84"/>
    </row>
    <row r="3" spans="1:15" s="22" customFormat="1" ht="15.95" customHeight="1" x14ac:dyDescent="0.15">
      <c r="A3" s="27" t="s">
        <v>97</v>
      </c>
      <c r="B3" s="29">
        <f>COUNTIF(A:A,"Ａ（高校以下）")</f>
        <v>0</v>
      </c>
      <c r="C3" s="42">
        <f>COUNTIF(A:A,"Ｂ（高校以下）")</f>
        <v>0</v>
      </c>
      <c r="D3" s="42">
        <f>COUNTIF(A:A,"Ｃ（高校以下）")</f>
        <v>0</v>
      </c>
      <c r="E3" s="44"/>
      <c r="F3" s="39"/>
      <c r="G3" s="44"/>
      <c r="H3" s="67"/>
      <c r="I3" s="67"/>
      <c r="J3" s="67"/>
      <c r="L3" s="84"/>
      <c r="M3" s="84"/>
      <c r="N3" s="84"/>
      <c r="O3" s="84"/>
    </row>
    <row r="4" spans="1:15" s="22" customFormat="1" ht="69.95" customHeight="1" x14ac:dyDescent="0.15">
      <c r="A4" s="208" t="s">
        <v>129</v>
      </c>
      <c r="B4" s="209"/>
      <c r="C4" s="209"/>
      <c r="D4" s="209"/>
      <c r="E4" s="209"/>
      <c r="F4" s="209"/>
      <c r="G4" s="210"/>
      <c r="H4" s="68" t="s">
        <v>92</v>
      </c>
      <c r="I4" s="68" t="s">
        <v>88</v>
      </c>
      <c r="J4" s="68" t="s">
        <v>90</v>
      </c>
      <c r="L4" s="84"/>
      <c r="M4" s="84"/>
      <c r="N4" s="84"/>
      <c r="O4" s="84"/>
    </row>
    <row r="5" spans="1:15" s="22" customFormat="1" ht="29.25" customHeight="1" x14ac:dyDescent="0.15">
      <c r="A5" s="204" t="str">
        <f>IF(申込用紙!B2="", "", 申込用紙!B2)</f>
        <v/>
      </c>
      <c r="B5" s="204"/>
      <c r="C5" s="204"/>
      <c r="D5" s="204"/>
      <c r="E5" s="205" t="str">
        <f>IF(申込用紙!G2="","",申込用紙!G2)</f>
        <v/>
      </c>
      <c r="F5" s="205"/>
      <c r="G5" s="205"/>
      <c r="H5" s="67">
        <f>COUNTIF(H8:H80,"★")</f>
        <v>0</v>
      </c>
      <c r="I5" s="67">
        <f>COUNTIF(I8:I80,"★")</f>
        <v>0</v>
      </c>
      <c r="J5" s="67">
        <f>COUNTIF(J8:J80,"◎")</f>
        <v>0</v>
      </c>
      <c r="L5" s="84"/>
      <c r="M5" s="84"/>
      <c r="N5" s="84"/>
      <c r="O5" s="84"/>
    </row>
    <row r="6" spans="1:15" s="22" customFormat="1" ht="39" customHeight="1" x14ac:dyDescent="0.15">
      <c r="A6" s="191" t="s">
        <v>127</v>
      </c>
      <c r="B6" s="192"/>
      <c r="C6" s="192"/>
      <c r="D6" s="192"/>
      <c r="E6" s="192"/>
      <c r="F6" s="192"/>
      <c r="G6" s="45" t="s">
        <v>63</v>
      </c>
      <c r="H6" s="67"/>
      <c r="I6" s="67"/>
      <c r="J6" s="67"/>
      <c r="L6" s="84"/>
      <c r="M6" s="84"/>
      <c r="N6" s="84"/>
      <c r="O6" s="84"/>
    </row>
    <row r="7" spans="1:15" s="22" customFormat="1" ht="25.5" customHeight="1" x14ac:dyDescent="0.15">
      <c r="A7" s="31" t="s">
        <v>45</v>
      </c>
      <c r="B7" s="31" t="s">
        <v>62</v>
      </c>
      <c r="C7" s="43" t="s">
        <v>46</v>
      </c>
      <c r="D7" s="43" t="s">
        <v>67</v>
      </c>
      <c r="E7" s="43" t="s">
        <v>66</v>
      </c>
      <c r="F7" s="32" t="s">
        <v>50</v>
      </c>
      <c r="G7" s="43" t="s">
        <v>47</v>
      </c>
      <c r="H7" s="67"/>
      <c r="I7" s="67"/>
      <c r="J7" s="67"/>
      <c r="L7" s="84"/>
      <c r="M7" s="84"/>
      <c r="N7" s="84"/>
      <c r="O7" s="84"/>
    </row>
    <row r="8" spans="1:15" s="22" customFormat="1" ht="20.100000000000001" customHeight="1" x14ac:dyDescent="0.15">
      <c r="A8" s="206"/>
      <c r="B8" s="206"/>
      <c r="C8" s="99"/>
      <c r="D8" s="100"/>
      <c r="E8" s="100"/>
      <c r="F8" s="98"/>
      <c r="G8" s="99"/>
      <c r="H8" s="67" t="str">
        <f>IF(C8="","",IF(ISERROR(VLOOKUP(C8,女子単!C:G,1,FALSE)),"","★"))</f>
        <v/>
      </c>
      <c r="I8" s="67" t="str">
        <f>IF(C8="","",IF(ISERROR(VLOOKUP(C8,混合複!C:G,1,FALSE)),"","★"))</f>
        <v/>
      </c>
      <c r="J8" s="67" t="str">
        <f>IF(H8="","",IF(I8="★","◎",""))</f>
        <v/>
      </c>
      <c r="L8" s="85" t="str">
        <f ca="1">IF(INDIRECT("A8")="","",INDIRECT("A8"))</f>
        <v/>
      </c>
      <c r="M8" s="85" t="str">
        <f ca="1">IF(INDIRECT("C8")="","",INDIRECT("C8"))</f>
        <v/>
      </c>
      <c r="N8" s="85" t="str">
        <f ca="1">IF(INDIRECT("D8")="","",INDIRECT("D8"))</f>
        <v/>
      </c>
      <c r="O8" s="85" t="str">
        <f ca="1">IF(INDIRECT("E8")="","",INDIRECT("E8"))</f>
        <v/>
      </c>
    </row>
    <row r="9" spans="1:15" s="22" customFormat="1" ht="20.100000000000001" customHeight="1" x14ac:dyDescent="0.15">
      <c r="A9" s="207"/>
      <c r="B9" s="207"/>
      <c r="C9" s="101"/>
      <c r="D9" s="102"/>
      <c r="E9" s="102"/>
      <c r="F9" s="103"/>
      <c r="G9" s="101"/>
      <c r="H9" s="67" t="str">
        <f>IF(C9="","",IF(ISERROR(VLOOKUP(C9,女子単!C:G,1,FALSE)),"","★"))</f>
        <v/>
      </c>
      <c r="I9" s="67" t="str">
        <f>IF(C9="","",IF(ISERROR(VLOOKUP(C9,混合複!C:G,1,FALSE)),"","★"))</f>
        <v/>
      </c>
      <c r="J9" s="67" t="str">
        <f t="shared" ref="J9:J72" si="0">IF(H9="","",IF(I9="★","◎",""))</f>
        <v/>
      </c>
      <c r="L9" s="85" t="str">
        <f ca="1">IF(L8="","",L8)</f>
        <v/>
      </c>
      <c r="M9" s="85" t="str">
        <f ca="1">IF(INDIRECT("C9")="","",INDIRECT("C9"))</f>
        <v/>
      </c>
      <c r="N9" s="85" t="str">
        <f ca="1">IF(INDIRECT("D9")="","",INDIRECT("D9"))</f>
        <v/>
      </c>
      <c r="O9" s="85" t="str">
        <f ca="1">IF(INDIRECT("E9")="","",INDIRECT("E9"))</f>
        <v/>
      </c>
    </row>
    <row r="10" spans="1:15" ht="20.100000000000001" customHeight="1" x14ac:dyDescent="0.15">
      <c r="A10" s="206"/>
      <c r="B10" s="206"/>
      <c r="C10" s="99"/>
      <c r="D10" s="100"/>
      <c r="E10" s="100"/>
      <c r="F10" s="98"/>
      <c r="G10" s="99"/>
      <c r="H10" s="67" t="str">
        <f>IF(C10="","",IF(ISERROR(VLOOKUP(C10,女子単!C:G,1,FALSE)),"","★"))</f>
        <v/>
      </c>
      <c r="I10" s="67" t="str">
        <f>IF(C10="","",IF(ISERROR(VLOOKUP(C10,混合複!C:G,1,FALSE)),"","★"))</f>
        <v/>
      </c>
      <c r="J10" s="67" t="str">
        <f t="shared" si="0"/>
        <v/>
      </c>
      <c r="L10" s="85" t="str">
        <f ca="1">IF(INDIRECT("A10")="","",INDIRECT("A10"))</f>
        <v/>
      </c>
      <c r="M10" s="85" t="str">
        <f ca="1">IF(INDIRECT("C10")="","",INDIRECT("C10"))</f>
        <v/>
      </c>
      <c r="N10" s="85" t="str">
        <f ca="1">IF(INDIRECT("D10")="","",INDIRECT("D10"))</f>
        <v/>
      </c>
      <c r="O10" s="85" t="str">
        <f ca="1">IF(INDIRECT("E10")="","",INDIRECT("E10"))</f>
        <v/>
      </c>
    </row>
    <row r="11" spans="1:15" ht="20.100000000000001" customHeight="1" x14ac:dyDescent="0.15">
      <c r="A11" s="207"/>
      <c r="B11" s="207"/>
      <c r="C11" s="101"/>
      <c r="D11" s="102"/>
      <c r="E11" s="102"/>
      <c r="F11" s="103"/>
      <c r="G11" s="101"/>
      <c r="H11" s="67" t="str">
        <f>IF(C11="","",IF(ISERROR(VLOOKUP(C11,女子単!C:G,1,FALSE)),"","★"))</f>
        <v/>
      </c>
      <c r="I11" s="67" t="str">
        <f>IF(C11="","",IF(ISERROR(VLOOKUP(C11,混合複!C:G,1,FALSE)),"","★"))</f>
        <v/>
      </c>
      <c r="J11" s="67" t="str">
        <f t="shared" si="0"/>
        <v/>
      </c>
      <c r="L11" s="85" t="str">
        <f ca="1">IF(L10="","",L10)</f>
        <v/>
      </c>
      <c r="M11" s="85" t="str">
        <f ca="1">IF(INDIRECT("C11")="","",INDIRECT("C11"))</f>
        <v/>
      </c>
      <c r="N11" s="85" t="str">
        <f ca="1">IF(INDIRECT("D11")="","",INDIRECT("D11"))</f>
        <v/>
      </c>
      <c r="O11" s="85" t="str">
        <f ca="1">IF(INDIRECT("E11")="","",INDIRECT("E11"))</f>
        <v/>
      </c>
    </row>
    <row r="12" spans="1:15" ht="20.100000000000001" customHeight="1" x14ac:dyDescent="0.15">
      <c r="A12" s="206"/>
      <c r="B12" s="206"/>
      <c r="C12" s="99"/>
      <c r="D12" s="100"/>
      <c r="E12" s="100"/>
      <c r="F12" s="98"/>
      <c r="G12" s="99"/>
      <c r="H12" s="67" t="str">
        <f>IF(C12="","",IF(ISERROR(VLOOKUP(C12,女子単!C:G,1,FALSE)),"","★"))</f>
        <v/>
      </c>
      <c r="I12" s="67" t="str">
        <f>IF(C12="","",IF(ISERROR(VLOOKUP(C12,混合複!C:G,1,FALSE)),"","★"))</f>
        <v/>
      </c>
      <c r="J12" s="67" t="str">
        <f t="shared" si="0"/>
        <v/>
      </c>
      <c r="L12" s="85" t="str">
        <f ca="1">IF(INDIRECT("A12")="","",INDIRECT("A12"))</f>
        <v/>
      </c>
      <c r="M12" s="85" t="str">
        <f ca="1">IF(INDIRECT("C12")="","",INDIRECT("C12"))</f>
        <v/>
      </c>
      <c r="N12" s="85" t="str">
        <f ca="1">IF(INDIRECT("D12")="","",INDIRECT("D12"))</f>
        <v/>
      </c>
      <c r="O12" s="85" t="str">
        <f ca="1">IF(INDIRECT("E12")="","",INDIRECT("E12"))</f>
        <v/>
      </c>
    </row>
    <row r="13" spans="1:15" ht="20.100000000000001" customHeight="1" x14ac:dyDescent="0.15">
      <c r="A13" s="207"/>
      <c r="B13" s="207"/>
      <c r="C13" s="101"/>
      <c r="D13" s="102"/>
      <c r="E13" s="102"/>
      <c r="F13" s="103"/>
      <c r="G13" s="101"/>
      <c r="H13" s="67" t="str">
        <f>IF(C13="","",IF(ISERROR(VLOOKUP(C13,女子単!C:G,1,FALSE)),"","★"))</f>
        <v/>
      </c>
      <c r="I13" s="67" t="str">
        <f>IF(C13="","",IF(ISERROR(VLOOKUP(C13,混合複!C:G,1,FALSE)),"","★"))</f>
        <v/>
      </c>
      <c r="J13" s="67" t="str">
        <f t="shared" si="0"/>
        <v/>
      </c>
      <c r="L13" s="85" t="str">
        <f ca="1">IF(L12="","",L12)</f>
        <v/>
      </c>
      <c r="M13" s="85" t="str">
        <f ca="1">IF(INDIRECT("C13")="","",INDIRECT("C13"))</f>
        <v/>
      </c>
      <c r="N13" s="85" t="str">
        <f ca="1">IF(INDIRECT("D13")="","",INDIRECT("D13"))</f>
        <v/>
      </c>
      <c r="O13" s="85" t="str">
        <f ca="1">IF(INDIRECT("E13")="","",INDIRECT("E13"))</f>
        <v/>
      </c>
    </row>
    <row r="14" spans="1:15" ht="20.100000000000001" customHeight="1" x14ac:dyDescent="0.15">
      <c r="A14" s="206"/>
      <c r="B14" s="206"/>
      <c r="C14" s="99"/>
      <c r="D14" s="100"/>
      <c r="E14" s="100"/>
      <c r="F14" s="98"/>
      <c r="G14" s="99"/>
      <c r="H14" s="67" t="str">
        <f>IF(C14="","",IF(ISERROR(VLOOKUP(C14,女子単!C:G,1,FALSE)),"","★"))</f>
        <v/>
      </c>
      <c r="I14" s="67" t="str">
        <f>IF(C14="","",IF(ISERROR(VLOOKUP(C14,混合複!C:G,1,FALSE)),"","★"))</f>
        <v/>
      </c>
      <c r="J14" s="67" t="str">
        <f t="shared" si="0"/>
        <v/>
      </c>
      <c r="L14" s="85" t="str">
        <f ca="1">IF(INDIRECT("A14")="","",INDIRECT("A14"))</f>
        <v/>
      </c>
      <c r="M14" s="85" t="str">
        <f ca="1">IF(INDIRECT("C14")="","",INDIRECT("C14"))</f>
        <v/>
      </c>
      <c r="N14" s="85" t="str">
        <f ca="1">IF(INDIRECT("D14")="","",INDIRECT("D14"))</f>
        <v/>
      </c>
      <c r="O14" s="85" t="str">
        <f ca="1">IF(INDIRECT("E14")="","",INDIRECT("E14"))</f>
        <v/>
      </c>
    </row>
    <row r="15" spans="1:15" ht="20.100000000000001" customHeight="1" x14ac:dyDescent="0.15">
      <c r="A15" s="207"/>
      <c r="B15" s="207"/>
      <c r="C15" s="101"/>
      <c r="D15" s="102"/>
      <c r="E15" s="102"/>
      <c r="F15" s="103"/>
      <c r="G15" s="101"/>
      <c r="H15" s="67" t="str">
        <f>IF(C15="","",IF(ISERROR(VLOOKUP(C15,女子単!C:G,1,FALSE)),"","★"))</f>
        <v/>
      </c>
      <c r="I15" s="67" t="str">
        <f>IF(C15="","",IF(ISERROR(VLOOKUP(C15,混合複!C:G,1,FALSE)),"","★"))</f>
        <v/>
      </c>
      <c r="J15" s="67" t="str">
        <f t="shared" si="0"/>
        <v/>
      </c>
      <c r="L15" s="85" t="str">
        <f ca="1">IF(L14="","",L14)</f>
        <v/>
      </c>
      <c r="M15" s="85" t="str">
        <f ca="1">IF(INDIRECT("C15")="","",INDIRECT("C15"))</f>
        <v/>
      </c>
      <c r="N15" s="85" t="str">
        <f ca="1">IF(INDIRECT("D15")="","",INDIRECT("D15"))</f>
        <v/>
      </c>
      <c r="O15" s="85" t="str">
        <f ca="1">IF(INDIRECT("E15")="","",INDIRECT("E15"))</f>
        <v/>
      </c>
    </row>
    <row r="16" spans="1:15" ht="20.100000000000001" customHeight="1" x14ac:dyDescent="0.15">
      <c r="A16" s="206"/>
      <c r="B16" s="206"/>
      <c r="C16" s="99"/>
      <c r="D16" s="100"/>
      <c r="E16" s="100"/>
      <c r="F16" s="98"/>
      <c r="G16" s="99"/>
      <c r="H16" s="67" t="str">
        <f>IF(C16="","",IF(ISERROR(VLOOKUP(C16,女子単!C:G,1,FALSE)),"","★"))</f>
        <v/>
      </c>
      <c r="I16" s="67" t="str">
        <f>IF(C16="","",IF(ISERROR(VLOOKUP(C16,混合複!C:G,1,FALSE)),"","★"))</f>
        <v/>
      </c>
      <c r="J16" s="67" t="str">
        <f t="shared" si="0"/>
        <v/>
      </c>
      <c r="L16" s="85" t="str">
        <f ca="1">IF(INDIRECT("A16")="","",INDIRECT("A16"))</f>
        <v/>
      </c>
      <c r="M16" s="85" t="str">
        <f ca="1">IF(INDIRECT("C16")="","",INDIRECT("C16"))</f>
        <v/>
      </c>
      <c r="N16" s="85" t="str">
        <f ca="1">IF(INDIRECT("D16")="","",INDIRECT("D16"))</f>
        <v/>
      </c>
      <c r="O16" s="85" t="str">
        <f ca="1">IF(INDIRECT("E16")="","",INDIRECT("E16"))</f>
        <v/>
      </c>
    </row>
    <row r="17" spans="1:15" ht="20.100000000000001" customHeight="1" x14ac:dyDescent="0.15">
      <c r="A17" s="207"/>
      <c r="B17" s="207"/>
      <c r="C17" s="101"/>
      <c r="D17" s="102"/>
      <c r="E17" s="102"/>
      <c r="F17" s="103"/>
      <c r="G17" s="101"/>
      <c r="H17" s="67" t="str">
        <f>IF(C17="","",IF(ISERROR(VLOOKUP(C17,女子単!C:G,1,FALSE)),"","★"))</f>
        <v/>
      </c>
      <c r="I17" s="67" t="str">
        <f>IF(C17="","",IF(ISERROR(VLOOKUP(C17,混合複!C:G,1,FALSE)),"","★"))</f>
        <v/>
      </c>
      <c r="J17" s="67" t="str">
        <f t="shared" si="0"/>
        <v/>
      </c>
      <c r="L17" s="85" t="str">
        <f ca="1">IF(L16="","",L16)</f>
        <v/>
      </c>
      <c r="M17" s="85" t="str">
        <f ca="1">IF(INDIRECT("C17")="","",INDIRECT("C17"))</f>
        <v/>
      </c>
      <c r="N17" s="85" t="str">
        <f ca="1">IF(INDIRECT("D17")="","",INDIRECT("D17"))</f>
        <v/>
      </c>
      <c r="O17" s="85" t="str">
        <f ca="1">IF(INDIRECT("E17")="","",INDIRECT("E17"))</f>
        <v/>
      </c>
    </row>
    <row r="18" spans="1:15" ht="20.100000000000001" customHeight="1" x14ac:dyDescent="0.15">
      <c r="A18" s="206"/>
      <c r="B18" s="206"/>
      <c r="C18" s="99"/>
      <c r="D18" s="100"/>
      <c r="E18" s="100"/>
      <c r="F18" s="98"/>
      <c r="G18" s="99"/>
      <c r="H18" s="67" t="str">
        <f>IF(C18="","",IF(ISERROR(VLOOKUP(C18,女子単!C:G,1,FALSE)),"","★"))</f>
        <v/>
      </c>
      <c r="I18" s="67" t="str">
        <f>IF(C18="","",IF(ISERROR(VLOOKUP(C18,混合複!C:G,1,FALSE)),"","★"))</f>
        <v/>
      </c>
      <c r="J18" s="67" t="str">
        <f t="shared" si="0"/>
        <v/>
      </c>
      <c r="L18" s="85" t="str">
        <f ca="1">IF(INDIRECT("A18")="","",INDIRECT("A18"))</f>
        <v/>
      </c>
      <c r="M18" s="85" t="str">
        <f ca="1">IF(INDIRECT("C18")="","",INDIRECT("C18"))</f>
        <v/>
      </c>
      <c r="N18" s="85" t="str">
        <f ca="1">IF(INDIRECT("D18")="","",INDIRECT("D18"))</f>
        <v/>
      </c>
      <c r="O18" s="85" t="str">
        <f ca="1">IF(INDIRECT("E18")="","",INDIRECT("E18"))</f>
        <v/>
      </c>
    </row>
    <row r="19" spans="1:15" ht="20.100000000000001" customHeight="1" x14ac:dyDescent="0.15">
      <c r="A19" s="207"/>
      <c r="B19" s="207"/>
      <c r="C19" s="101"/>
      <c r="D19" s="102"/>
      <c r="E19" s="102"/>
      <c r="F19" s="103"/>
      <c r="G19" s="101"/>
      <c r="H19" s="67" t="str">
        <f>IF(C19="","",IF(ISERROR(VLOOKUP(C19,女子単!C:G,1,FALSE)),"","★"))</f>
        <v/>
      </c>
      <c r="I19" s="67" t="str">
        <f>IF(C19="","",IF(ISERROR(VLOOKUP(C19,混合複!C:G,1,FALSE)),"","★"))</f>
        <v/>
      </c>
      <c r="J19" s="67" t="str">
        <f t="shared" si="0"/>
        <v/>
      </c>
      <c r="L19" s="85" t="str">
        <f ca="1">IF(L18="","",L18)</f>
        <v/>
      </c>
      <c r="M19" s="85" t="str">
        <f ca="1">IF(INDIRECT("C19")="","",INDIRECT("C19"))</f>
        <v/>
      </c>
      <c r="N19" s="85" t="str">
        <f ca="1">IF(INDIRECT("D19")="","",INDIRECT("D19"))</f>
        <v/>
      </c>
      <c r="O19" s="85" t="str">
        <f ca="1">IF(INDIRECT("E19")="","",INDIRECT("E19"))</f>
        <v/>
      </c>
    </row>
    <row r="20" spans="1:15" ht="20.100000000000001" customHeight="1" x14ac:dyDescent="0.15">
      <c r="A20" s="206"/>
      <c r="B20" s="206"/>
      <c r="C20" s="99"/>
      <c r="D20" s="100"/>
      <c r="E20" s="100"/>
      <c r="F20" s="98"/>
      <c r="G20" s="99"/>
      <c r="H20" s="67" t="str">
        <f>IF(C20="","",IF(ISERROR(VLOOKUP(C20,女子単!C:G,1,FALSE)),"","★"))</f>
        <v/>
      </c>
      <c r="I20" s="67" t="str">
        <f>IF(C20="","",IF(ISERROR(VLOOKUP(C20,混合複!C:G,1,FALSE)),"","★"))</f>
        <v/>
      </c>
      <c r="J20" s="67" t="str">
        <f t="shared" si="0"/>
        <v/>
      </c>
      <c r="L20" s="85" t="str">
        <f ca="1">IF(INDIRECT("A20")="","",INDIRECT("A20"))</f>
        <v/>
      </c>
      <c r="M20" s="85" t="str">
        <f ca="1">IF(INDIRECT("C20")="","",INDIRECT("C20"))</f>
        <v/>
      </c>
      <c r="N20" s="85" t="str">
        <f ca="1">IF(INDIRECT("D20")="","",INDIRECT("D20"))</f>
        <v/>
      </c>
      <c r="O20" s="85" t="str">
        <f ca="1">IF(INDIRECT("E20")="","",INDIRECT("E20"))</f>
        <v/>
      </c>
    </row>
    <row r="21" spans="1:15" ht="20.100000000000001" customHeight="1" x14ac:dyDescent="0.15">
      <c r="A21" s="207"/>
      <c r="B21" s="207"/>
      <c r="C21" s="101"/>
      <c r="D21" s="102"/>
      <c r="E21" s="102"/>
      <c r="F21" s="103"/>
      <c r="G21" s="101"/>
      <c r="H21" s="67" t="str">
        <f>IF(C21="","",IF(ISERROR(VLOOKUP(C21,女子単!C:G,1,FALSE)),"","★"))</f>
        <v/>
      </c>
      <c r="I21" s="67" t="str">
        <f>IF(C21="","",IF(ISERROR(VLOOKUP(C21,混合複!C:G,1,FALSE)),"","★"))</f>
        <v/>
      </c>
      <c r="J21" s="67" t="str">
        <f t="shared" si="0"/>
        <v/>
      </c>
      <c r="L21" s="85" t="str">
        <f ca="1">IF(L20="","",L20)</f>
        <v/>
      </c>
      <c r="M21" s="85" t="str">
        <f ca="1">IF(INDIRECT("C21")="","",INDIRECT("C21"))</f>
        <v/>
      </c>
      <c r="N21" s="85" t="str">
        <f ca="1">IF(INDIRECT("D21")="","",INDIRECT("D21"))</f>
        <v/>
      </c>
      <c r="O21" s="85" t="str">
        <f ca="1">IF(INDIRECT("E21")="","",INDIRECT("E21"))</f>
        <v/>
      </c>
    </row>
    <row r="22" spans="1:15" ht="20.100000000000001" customHeight="1" x14ac:dyDescent="0.15">
      <c r="A22" s="206"/>
      <c r="B22" s="206"/>
      <c r="C22" s="99"/>
      <c r="D22" s="100"/>
      <c r="E22" s="100"/>
      <c r="F22" s="98"/>
      <c r="G22" s="99"/>
      <c r="H22" s="67" t="str">
        <f>IF(C22="","",IF(ISERROR(VLOOKUP(C22,女子単!C:G,1,FALSE)),"","★"))</f>
        <v/>
      </c>
      <c r="I22" s="67" t="str">
        <f>IF(C22="","",IF(ISERROR(VLOOKUP(C22,混合複!C:G,1,FALSE)),"","★"))</f>
        <v/>
      </c>
      <c r="J22" s="67" t="str">
        <f t="shared" si="0"/>
        <v/>
      </c>
      <c r="L22" s="85" t="str">
        <f ca="1">IF(INDIRECT("A22")="","",INDIRECT("A22"))</f>
        <v/>
      </c>
      <c r="M22" s="85" t="str">
        <f ca="1">IF(INDIRECT("C22")="","",INDIRECT("C22"))</f>
        <v/>
      </c>
      <c r="N22" s="85" t="str">
        <f ca="1">IF(INDIRECT("D22")="","",INDIRECT("D22"))</f>
        <v/>
      </c>
      <c r="O22" s="85" t="str">
        <f ca="1">IF(INDIRECT("E22")="","",INDIRECT("E22"))</f>
        <v/>
      </c>
    </row>
    <row r="23" spans="1:15" ht="20.100000000000001" customHeight="1" x14ac:dyDescent="0.15">
      <c r="A23" s="207"/>
      <c r="B23" s="207"/>
      <c r="C23" s="101"/>
      <c r="D23" s="102"/>
      <c r="E23" s="102"/>
      <c r="F23" s="103"/>
      <c r="G23" s="101"/>
      <c r="H23" s="67" t="str">
        <f>IF(C23="","",IF(ISERROR(VLOOKUP(C23,女子単!C:G,1,FALSE)),"","★"))</f>
        <v/>
      </c>
      <c r="I23" s="67" t="str">
        <f>IF(C23="","",IF(ISERROR(VLOOKUP(C23,混合複!C:G,1,FALSE)),"","★"))</f>
        <v/>
      </c>
      <c r="J23" s="67" t="str">
        <f t="shared" si="0"/>
        <v/>
      </c>
      <c r="L23" s="85" t="str">
        <f ca="1">IF(L22="","",L22)</f>
        <v/>
      </c>
      <c r="M23" s="85" t="str">
        <f ca="1">IF(INDIRECT("C23")="","",INDIRECT("C23"))</f>
        <v/>
      </c>
      <c r="N23" s="85" t="str">
        <f ca="1">IF(INDIRECT("D23")="","",INDIRECT("D23"))</f>
        <v/>
      </c>
      <c r="O23" s="85" t="str">
        <f ca="1">IF(INDIRECT("E23")="","",INDIRECT("E23"))</f>
        <v/>
      </c>
    </row>
    <row r="24" spans="1:15" ht="20.100000000000001" customHeight="1" x14ac:dyDescent="0.15">
      <c r="A24" s="206"/>
      <c r="B24" s="206"/>
      <c r="C24" s="99"/>
      <c r="D24" s="100"/>
      <c r="E24" s="100"/>
      <c r="F24" s="98"/>
      <c r="G24" s="99"/>
      <c r="H24" s="67" t="str">
        <f>IF(C24="","",IF(ISERROR(VLOOKUP(C24,女子単!C:G,1,FALSE)),"","★"))</f>
        <v/>
      </c>
      <c r="I24" s="67" t="str">
        <f>IF(C24="","",IF(ISERROR(VLOOKUP(C24,混合複!C:G,1,FALSE)),"","★"))</f>
        <v/>
      </c>
      <c r="J24" s="67" t="str">
        <f t="shared" si="0"/>
        <v/>
      </c>
      <c r="L24" s="85" t="str">
        <f ca="1">IF(INDIRECT("A24")="","",INDIRECT("A24"))</f>
        <v/>
      </c>
      <c r="M24" s="85" t="str">
        <f ca="1">IF(INDIRECT("C24")="","",INDIRECT("C24"))</f>
        <v/>
      </c>
      <c r="N24" s="85" t="str">
        <f ca="1">IF(INDIRECT("D24")="","",INDIRECT("D24"))</f>
        <v/>
      </c>
      <c r="O24" s="85" t="str">
        <f ca="1">IF(INDIRECT("E24")="","",INDIRECT("E24"))</f>
        <v/>
      </c>
    </row>
    <row r="25" spans="1:15" ht="20.100000000000001" customHeight="1" x14ac:dyDescent="0.15">
      <c r="A25" s="207"/>
      <c r="B25" s="207"/>
      <c r="C25" s="101"/>
      <c r="D25" s="102"/>
      <c r="E25" s="102"/>
      <c r="F25" s="103"/>
      <c r="G25" s="101"/>
      <c r="H25" s="67" t="str">
        <f>IF(C25="","",IF(ISERROR(VLOOKUP(C25,女子単!C:G,1,FALSE)),"","★"))</f>
        <v/>
      </c>
      <c r="I25" s="67" t="str">
        <f>IF(C25="","",IF(ISERROR(VLOOKUP(C25,混合複!C:G,1,FALSE)),"","★"))</f>
        <v/>
      </c>
      <c r="J25" s="67" t="str">
        <f t="shared" si="0"/>
        <v/>
      </c>
      <c r="L25" s="85" t="str">
        <f ca="1">IF(L24="","",L24)</f>
        <v/>
      </c>
      <c r="M25" s="85" t="str">
        <f ca="1">IF(INDIRECT("C25")="","",INDIRECT("C25"))</f>
        <v/>
      </c>
      <c r="N25" s="85" t="str">
        <f ca="1">IF(INDIRECT("D25")="","",INDIRECT("D25"))</f>
        <v/>
      </c>
      <c r="O25" s="85" t="str">
        <f ca="1">IF(INDIRECT("E25")="","",INDIRECT("E25"))</f>
        <v/>
      </c>
    </row>
    <row r="26" spans="1:15" ht="20.100000000000001" customHeight="1" x14ac:dyDescent="0.15">
      <c r="A26" s="206"/>
      <c r="B26" s="206"/>
      <c r="C26" s="99"/>
      <c r="D26" s="100"/>
      <c r="E26" s="100"/>
      <c r="F26" s="98"/>
      <c r="G26" s="99"/>
      <c r="H26" s="67" t="str">
        <f>IF(C26="","",IF(ISERROR(VLOOKUP(C26,女子単!C:G,1,FALSE)),"","★"))</f>
        <v/>
      </c>
      <c r="I26" s="67" t="str">
        <f>IF(C26="","",IF(ISERROR(VLOOKUP(C26,混合複!C:G,1,FALSE)),"","★"))</f>
        <v/>
      </c>
      <c r="J26" s="67" t="str">
        <f t="shared" si="0"/>
        <v/>
      </c>
      <c r="L26" s="85" t="str">
        <f ca="1">IF(INDIRECT("A26")="","",INDIRECT("A26"))</f>
        <v/>
      </c>
      <c r="M26" s="85" t="str">
        <f ca="1">IF(INDIRECT("C26")="","",INDIRECT("C26"))</f>
        <v/>
      </c>
      <c r="N26" s="85" t="str">
        <f ca="1">IF(INDIRECT("D26")="","",INDIRECT("D26"))</f>
        <v/>
      </c>
      <c r="O26" s="85" t="str">
        <f ca="1">IF(INDIRECT("E26")="","",INDIRECT("E26"))</f>
        <v/>
      </c>
    </row>
    <row r="27" spans="1:15" ht="20.100000000000001" customHeight="1" x14ac:dyDescent="0.15">
      <c r="A27" s="207"/>
      <c r="B27" s="207"/>
      <c r="C27" s="101"/>
      <c r="D27" s="102"/>
      <c r="E27" s="102"/>
      <c r="F27" s="103"/>
      <c r="G27" s="101"/>
      <c r="H27" s="67" t="str">
        <f>IF(C27="","",IF(ISERROR(VLOOKUP(C27,女子単!C:G,1,FALSE)),"","★"))</f>
        <v/>
      </c>
      <c r="I27" s="67" t="str">
        <f>IF(C27="","",IF(ISERROR(VLOOKUP(C27,混合複!C:G,1,FALSE)),"","★"))</f>
        <v/>
      </c>
      <c r="J27" s="67" t="str">
        <f t="shared" si="0"/>
        <v/>
      </c>
      <c r="L27" s="85" t="str">
        <f ca="1">IF(L26="","",L26)</f>
        <v/>
      </c>
      <c r="M27" s="85" t="str">
        <f ca="1">IF(INDIRECT("C27")="","",INDIRECT("C27"))</f>
        <v/>
      </c>
      <c r="N27" s="85" t="str">
        <f ca="1">IF(INDIRECT("D27")="","",INDIRECT("D27"))</f>
        <v/>
      </c>
      <c r="O27" s="85" t="str">
        <f ca="1">IF(INDIRECT("E27")="","",INDIRECT("E27"))</f>
        <v/>
      </c>
    </row>
    <row r="28" spans="1:15" ht="20.100000000000001" customHeight="1" x14ac:dyDescent="0.15">
      <c r="A28" s="206"/>
      <c r="B28" s="206"/>
      <c r="C28" s="99"/>
      <c r="D28" s="100"/>
      <c r="E28" s="100"/>
      <c r="F28" s="98"/>
      <c r="G28" s="99"/>
      <c r="H28" s="67" t="str">
        <f>IF(C28="","",IF(ISERROR(VLOOKUP(C28,女子単!C:G,1,FALSE)),"","★"))</f>
        <v/>
      </c>
      <c r="I28" s="67" t="str">
        <f>IF(C28="","",IF(ISERROR(VLOOKUP(C28,混合複!C:G,1,FALSE)),"","★"))</f>
        <v/>
      </c>
      <c r="J28" s="67" t="str">
        <f t="shared" si="0"/>
        <v/>
      </c>
      <c r="L28" s="85" t="str">
        <f ca="1">IF(INDIRECT("A28")="","",INDIRECT("A28"))</f>
        <v/>
      </c>
      <c r="M28" s="85" t="str">
        <f ca="1">IF(INDIRECT("C28")="","",INDIRECT("C28"))</f>
        <v/>
      </c>
      <c r="N28" s="85" t="str">
        <f ca="1">IF(INDIRECT("D28")="","",INDIRECT("D28"))</f>
        <v/>
      </c>
      <c r="O28" s="85" t="str">
        <f ca="1">IF(INDIRECT("E28")="","",INDIRECT("E28"))</f>
        <v/>
      </c>
    </row>
    <row r="29" spans="1:15" ht="20.100000000000001" customHeight="1" x14ac:dyDescent="0.15">
      <c r="A29" s="207"/>
      <c r="B29" s="207"/>
      <c r="C29" s="101"/>
      <c r="D29" s="102"/>
      <c r="E29" s="102"/>
      <c r="F29" s="103"/>
      <c r="G29" s="101"/>
      <c r="H29" s="67" t="str">
        <f>IF(C29="","",IF(ISERROR(VLOOKUP(C29,女子単!C:G,1,FALSE)),"","★"))</f>
        <v/>
      </c>
      <c r="I29" s="67" t="str">
        <f>IF(C29="","",IF(ISERROR(VLOOKUP(C29,混合複!C:G,1,FALSE)),"","★"))</f>
        <v/>
      </c>
      <c r="J29" s="67" t="str">
        <f t="shared" si="0"/>
        <v/>
      </c>
      <c r="L29" s="85" t="str">
        <f ca="1">IF(L28="","",L28)</f>
        <v/>
      </c>
      <c r="M29" s="85" t="str">
        <f ca="1">IF(INDIRECT("C29")="","",INDIRECT("C29"))</f>
        <v/>
      </c>
      <c r="N29" s="85" t="str">
        <f ca="1">IF(INDIRECT("D29")="","",INDIRECT("D29"))</f>
        <v/>
      </c>
      <c r="O29" s="85" t="str">
        <f ca="1">IF(INDIRECT("E29")="","",INDIRECT("E29"))</f>
        <v/>
      </c>
    </row>
    <row r="30" spans="1:15" ht="20.100000000000001" customHeight="1" x14ac:dyDescent="0.15">
      <c r="A30" s="206"/>
      <c r="B30" s="206"/>
      <c r="C30" s="99"/>
      <c r="D30" s="100"/>
      <c r="E30" s="100"/>
      <c r="F30" s="98"/>
      <c r="G30" s="99"/>
      <c r="H30" s="67" t="str">
        <f>IF(C30="","",IF(ISERROR(VLOOKUP(C30,女子単!C:G,1,FALSE)),"","★"))</f>
        <v/>
      </c>
      <c r="I30" s="67" t="str">
        <f>IF(C30="","",IF(ISERROR(VLOOKUP(C30,混合複!C:G,1,FALSE)),"","★"))</f>
        <v/>
      </c>
      <c r="J30" s="67" t="str">
        <f t="shared" si="0"/>
        <v/>
      </c>
      <c r="L30" s="85" t="str">
        <f ca="1">IF(INDIRECT("A30")="","",INDIRECT("A30"))</f>
        <v/>
      </c>
      <c r="M30" s="85" t="str">
        <f ca="1">IF(INDIRECT("C30")="","",INDIRECT("C30"))</f>
        <v/>
      </c>
      <c r="N30" s="85" t="str">
        <f ca="1">IF(INDIRECT("D30")="","",INDIRECT("D30"))</f>
        <v/>
      </c>
      <c r="O30" s="85" t="str">
        <f ca="1">IF(INDIRECT("E30")="","",INDIRECT("E30"))</f>
        <v/>
      </c>
    </row>
    <row r="31" spans="1:15" ht="20.100000000000001" customHeight="1" x14ac:dyDescent="0.15">
      <c r="A31" s="207"/>
      <c r="B31" s="207"/>
      <c r="C31" s="101"/>
      <c r="D31" s="102"/>
      <c r="E31" s="102"/>
      <c r="F31" s="103"/>
      <c r="G31" s="101"/>
      <c r="H31" s="67" t="str">
        <f>IF(C31="","",IF(ISERROR(VLOOKUP(C31,女子単!C:G,1,FALSE)),"","★"))</f>
        <v/>
      </c>
      <c r="I31" s="67" t="str">
        <f>IF(C31="","",IF(ISERROR(VLOOKUP(C31,混合複!C:G,1,FALSE)),"","★"))</f>
        <v/>
      </c>
      <c r="J31" s="67" t="str">
        <f t="shared" si="0"/>
        <v/>
      </c>
      <c r="L31" s="85" t="str">
        <f ca="1">IF(L30="","",L30)</f>
        <v/>
      </c>
      <c r="M31" s="85" t="str">
        <f ca="1">IF(INDIRECT("C31")="","",INDIRECT("C31"))</f>
        <v/>
      </c>
      <c r="N31" s="85" t="str">
        <f ca="1">IF(INDIRECT("D31")="","",INDIRECT("D31"))</f>
        <v/>
      </c>
      <c r="O31" s="85" t="str">
        <f ca="1">IF(INDIRECT("E31")="","",INDIRECT("E31"))</f>
        <v/>
      </c>
    </row>
    <row r="32" spans="1:15" ht="20.100000000000001" customHeight="1" x14ac:dyDescent="0.15">
      <c r="A32" s="206"/>
      <c r="B32" s="206"/>
      <c r="C32" s="99"/>
      <c r="D32" s="100"/>
      <c r="E32" s="100"/>
      <c r="F32" s="98"/>
      <c r="G32" s="99"/>
      <c r="H32" s="67" t="str">
        <f>IF(C32="","",IF(ISERROR(VLOOKUP(C32,女子単!C:G,1,FALSE)),"","★"))</f>
        <v/>
      </c>
      <c r="I32" s="67" t="str">
        <f>IF(C32="","",IF(ISERROR(VLOOKUP(C32,混合複!C:G,1,FALSE)),"","★"))</f>
        <v/>
      </c>
      <c r="J32" s="67" t="str">
        <f t="shared" si="0"/>
        <v/>
      </c>
      <c r="L32" s="85" t="str">
        <f ca="1">IF(INDIRECT("A32")="","",INDIRECT("A32"))</f>
        <v/>
      </c>
      <c r="M32" s="85" t="str">
        <f ca="1">IF(INDIRECT("C32")="","",INDIRECT("C32"))</f>
        <v/>
      </c>
      <c r="N32" s="85" t="str">
        <f ca="1">IF(INDIRECT("D32")="","",INDIRECT("D32"))</f>
        <v/>
      </c>
      <c r="O32" s="85" t="str">
        <f ca="1">IF(INDIRECT("E32")="","",INDIRECT("E32"))</f>
        <v/>
      </c>
    </row>
    <row r="33" spans="1:15" ht="20.100000000000001" customHeight="1" x14ac:dyDescent="0.15">
      <c r="A33" s="207"/>
      <c r="B33" s="207"/>
      <c r="C33" s="101"/>
      <c r="D33" s="102"/>
      <c r="E33" s="102"/>
      <c r="F33" s="103"/>
      <c r="G33" s="101"/>
      <c r="H33" s="67" t="str">
        <f>IF(C33="","",IF(ISERROR(VLOOKUP(C33,女子単!C:G,1,FALSE)),"","★"))</f>
        <v/>
      </c>
      <c r="I33" s="67" t="str">
        <f>IF(C33="","",IF(ISERROR(VLOOKUP(C33,混合複!C:G,1,FALSE)),"","★"))</f>
        <v/>
      </c>
      <c r="J33" s="67" t="str">
        <f t="shared" si="0"/>
        <v/>
      </c>
      <c r="L33" s="85" t="str">
        <f ca="1">IF(L32="","",L32)</f>
        <v/>
      </c>
      <c r="M33" s="85" t="str">
        <f ca="1">IF(INDIRECT("C33")="","",INDIRECT("C33"))</f>
        <v/>
      </c>
      <c r="N33" s="85" t="str">
        <f ca="1">IF(INDIRECT("D33")="","",INDIRECT("D33"))</f>
        <v/>
      </c>
      <c r="O33" s="85" t="str">
        <f ca="1">IF(INDIRECT("E33")="","",INDIRECT("E33"))</f>
        <v/>
      </c>
    </row>
    <row r="34" spans="1:15" ht="20.100000000000001" customHeight="1" x14ac:dyDescent="0.15">
      <c r="A34" s="206"/>
      <c r="B34" s="206"/>
      <c r="C34" s="99"/>
      <c r="D34" s="100"/>
      <c r="E34" s="100"/>
      <c r="F34" s="98"/>
      <c r="G34" s="99"/>
      <c r="H34" s="67" t="str">
        <f>IF(C34="","",IF(ISERROR(VLOOKUP(C34,女子単!C:G,1,FALSE)),"","★"))</f>
        <v/>
      </c>
      <c r="I34" s="67" t="str">
        <f>IF(C34="","",IF(ISERROR(VLOOKUP(C34,混合複!C:G,1,FALSE)),"","★"))</f>
        <v/>
      </c>
      <c r="J34" s="67" t="str">
        <f t="shared" si="0"/>
        <v/>
      </c>
      <c r="L34" s="85" t="str">
        <f ca="1">IF(INDIRECT("A34")="","",INDIRECT("A34"))</f>
        <v/>
      </c>
      <c r="M34" s="85" t="str">
        <f ca="1">IF(INDIRECT("C34")="","",INDIRECT("C34"))</f>
        <v/>
      </c>
      <c r="N34" s="85" t="str">
        <f ca="1">IF(INDIRECT("D34")="","",INDIRECT("D34"))</f>
        <v/>
      </c>
      <c r="O34" s="85" t="str">
        <f ca="1">IF(INDIRECT("E34")="","",INDIRECT("E34"))</f>
        <v/>
      </c>
    </row>
    <row r="35" spans="1:15" ht="20.100000000000001" customHeight="1" x14ac:dyDescent="0.15">
      <c r="A35" s="207"/>
      <c r="B35" s="207"/>
      <c r="C35" s="101"/>
      <c r="D35" s="102"/>
      <c r="E35" s="102"/>
      <c r="F35" s="103"/>
      <c r="G35" s="101"/>
      <c r="H35" s="67" t="str">
        <f>IF(C35="","",IF(ISERROR(VLOOKUP(C35,女子単!C:G,1,FALSE)),"","★"))</f>
        <v/>
      </c>
      <c r="I35" s="67" t="str">
        <f>IF(C35="","",IF(ISERROR(VLOOKUP(C35,混合複!C:G,1,FALSE)),"","★"))</f>
        <v/>
      </c>
      <c r="J35" s="67" t="str">
        <f t="shared" si="0"/>
        <v/>
      </c>
      <c r="L35" s="85" t="str">
        <f ca="1">IF(L34="","",L34)</f>
        <v/>
      </c>
      <c r="M35" s="85" t="str">
        <f ca="1">IF(INDIRECT("C35")="","",INDIRECT("C35"))</f>
        <v/>
      </c>
      <c r="N35" s="85" t="str">
        <f ca="1">IF(INDIRECT("D35")="","",INDIRECT("D35"))</f>
        <v/>
      </c>
      <c r="O35" s="85" t="str">
        <f ca="1">IF(INDIRECT("E35")="","",INDIRECT("E35"))</f>
        <v/>
      </c>
    </row>
    <row r="36" spans="1:15" ht="20.100000000000001" customHeight="1" x14ac:dyDescent="0.15">
      <c r="A36" s="206"/>
      <c r="B36" s="206"/>
      <c r="C36" s="99"/>
      <c r="D36" s="100"/>
      <c r="E36" s="100"/>
      <c r="F36" s="98"/>
      <c r="G36" s="99"/>
      <c r="H36" s="67" t="str">
        <f>IF(C36="","",IF(ISERROR(VLOOKUP(C36,女子単!C:G,1,FALSE)),"","★"))</f>
        <v/>
      </c>
      <c r="I36" s="67" t="str">
        <f>IF(C36="","",IF(ISERROR(VLOOKUP(C36,混合複!C:G,1,FALSE)),"","★"))</f>
        <v/>
      </c>
      <c r="J36" s="67" t="str">
        <f t="shared" si="0"/>
        <v/>
      </c>
      <c r="L36" s="85" t="str">
        <f ca="1">IF(INDIRECT("A36")="","",INDIRECT("A36"))</f>
        <v/>
      </c>
      <c r="M36" s="85" t="str">
        <f ca="1">IF(INDIRECT("C36")="","",INDIRECT("C36"))</f>
        <v/>
      </c>
      <c r="N36" s="85" t="str">
        <f ca="1">IF(INDIRECT("D36")="","",INDIRECT("D36"))</f>
        <v/>
      </c>
      <c r="O36" s="85" t="str">
        <f ca="1">IF(INDIRECT("E36")="","",INDIRECT("E36"))</f>
        <v/>
      </c>
    </row>
    <row r="37" spans="1:15" ht="20.100000000000001" customHeight="1" x14ac:dyDescent="0.15">
      <c r="A37" s="207"/>
      <c r="B37" s="207"/>
      <c r="C37" s="101"/>
      <c r="D37" s="102"/>
      <c r="E37" s="102"/>
      <c r="F37" s="103"/>
      <c r="G37" s="101"/>
      <c r="H37" s="67" t="str">
        <f>IF(C37="","",IF(ISERROR(VLOOKUP(C37,女子単!C:G,1,FALSE)),"","★"))</f>
        <v/>
      </c>
      <c r="I37" s="67" t="str">
        <f>IF(C37="","",IF(ISERROR(VLOOKUP(C37,混合複!C:G,1,FALSE)),"","★"))</f>
        <v/>
      </c>
      <c r="J37" s="67" t="str">
        <f t="shared" si="0"/>
        <v/>
      </c>
      <c r="L37" s="85" t="str">
        <f ca="1">IF(L36="","",L36)</f>
        <v/>
      </c>
      <c r="M37" s="85" t="str">
        <f ca="1">IF(INDIRECT("C37")="","",INDIRECT("C37"))</f>
        <v/>
      </c>
      <c r="N37" s="85" t="str">
        <f ca="1">IF(INDIRECT("D37")="","",INDIRECT("D37"))</f>
        <v/>
      </c>
      <c r="O37" s="85" t="str">
        <f ca="1">IF(INDIRECT("E37")="","",INDIRECT("E37"))</f>
        <v/>
      </c>
    </row>
    <row r="38" spans="1:15" ht="20.100000000000001" customHeight="1" x14ac:dyDescent="0.15">
      <c r="A38" s="206"/>
      <c r="B38" s="206"/>
      <c r="C38" s="99"/>
      <c r="D38" s="100"/>
      <c r="E38" s="100"/>
      <c r="F38" s="98"/>
      <c r="G38" s="99"/>
      <c r="H38" s="67" t="str">
        <f>IF(C38="","",IF(ISERROR(VLOOKUP(C38,女子単!C:G,1,FALSE)),"","★"))</f>
        <v/>
      </c>
      <c r="I38" s="67" t="str">
        <f>IF(C38="","",IF(ISERROR(VLOOKUP(C38,混合複!C:G,1,FALSE)),"","★"))</f>
        <v/>
      </c>
      <c r="J38" s="67" t="str">
        <f t="shared" si="0"/>
        <v/>
      </c>
      <c r="L38" s="85" t="str">
        <f ca="1">IF(INDIRECT("A38")="","",INDIRECT("A38"))</f>
        <v/>
      </c>
      <c r="M38" s="85" t="str">
        <f ca="1">IF(INDIRECT("C38")="","",INDIRECT("C38"))</f>
        <v/>
      </c>
      <c r="N38" s="85" t="str">
        <f ca="1">IF(INDIRECT("D38")="","",INDIRECT("D38"))</f>
        <v/>
      </c>
      <c r="O38" s="85" t="str">
        <f ca="1">IF(INDIRECT("E38")="","",INDIRECT("E38"))</f>
        <v/>
      </c>
    </row>
    <row r="39" spans="1:15" ht="20.100000000000001" customHeight="1" x14ac:dyDescent="0.15">
      <c r="A39" s="207"/>
      <c r="B39" s="207"/>
      <c r="C39" s="101"/>
      <c r="D39" s="102"/>
      <c r="E39" s="102"/>
      <c r="F39" s="103"/>
      <c r="G39" s="101"/>
      <c r="H39" s="67" t="str">
        <f>IF(C39="","",IF(ISERROR(VLOOKUP(C39,女子単!C:G,1,FALSE)),"","★"))</f>
        <v/>
      </c>
      <c r="I39" s="67" t="str">
        <f>IF(C39="","",IF(ISERROR(VLOOKUP(C39,混合複!C:G,1,FALSE)),"","★"))</f>
        <v/>
      </c>
      <c r="J39" s="67" t="str">
        <f t="shared" si="0"/>
        <v/>
      </c>
      <c r="L39" s="85" t="str">
        <f ca="1">IF(L38="","",L38)</f>
        <v/>
      </c>
      <c r="M39" s="85" t="str">
        <f ca="1">IF(INDIRECT("C39")="","",INDIRECT("C39"))</f>
        <v/>
      </c>
      <c r="N39" s="85" t="str">
        <f ca="1">IF(INDIRECT("D39")="","",INDIRECT("D39"))</f>
        <v/>
      </c>
      <c r="O39" s="85" t="str">
        <f ca="1">IF(INDIRECT("E39")="","",INDIRECT("E39"))</f>
        <v/>
      </c>
    </row>
    <row r="40" spans="1:15" ht="20.100000000000001" customHeight="1" x14ac:dyDescent="0.15">
      <c r="A40" s="206"/>
      <c r="B40" s="206"/>
      <c r="C40" s="99"/>
      <c r="D40" s="100"/>
      <c r="E40" s="100"/>
      <c r="F40" s="98"/>
      <c r="G40" s="99"/>
      <c r="H40" s="67" t="str">
        <f>IF(C40="","",IF(ISERROR(VLOOKUP(C40,女子単!C:G,1,FALSE)),"","★"))</f>
        <v/>
      </c>
      <c r="I40" s="67" t="str">
        <f>IF(C40="","",IF(ISERROR(VLOOKUP(C40,混合複!C:G,1,FALSE)),"","★"))</f>
        <v/>
      </c>
      <c r="J40" s="67" t="str">
        <f t="shared" si="0"/>
        <v/>
      </c>
      <c r="L40" s="85" t="str">
        <f ca="1">IF(INDIRECT("A40")="","",INDIRECT("A40"))</f>
        <v/>
      </c>
      <c r="M40" s="85" t="str">
        <f ca="1">IF(INDIRECT("C40")="","",INDIRECT("C40"))</f>
        <v/>
      </c>
      <c r="N40" s="85" t="str">
        <f ca="1">IF(INDIRECT("D40")="","",INDIRECT("D40"))</f>
        <v/>
      </c>
      <c r="O40" s="85" t="str">
        <f ca="1">IF(INDIRECT("E40")="","",INDIRECT("E40"))</f>
        <v/>
      </c>
    </row>
    <row r="41" spans="1:15" ht="20.100000000000001" customHeight="1" x14ac:dyDescent="0.15">
      <c r="A41" s="207"/>
      <c r="B41" s="207"/>
      <c r="C41" s="101"/>
      <c r="D41" s="102"/>
      <c r="E41" s="102"/>
      <c r="F41" s="103"/>
      <c r="G41" s="101"/>
      <c r="H41" s="67" t="str">
        <f>IF(C41="","",IF(ISERROR(VLOOKUP(C41,女子単!C:G,1,FALSE)),"","★"))</f>
        <v/>
      </c>
      <c r="I41" s="67" t="str">
        <f>IF(C41="","",IF(ISERROR(VLOOKUP(C41,混合複!C:G,1,FALSE)),"","★"))</f>
        <v/>
      </c>
      <c r="J41" s="67" t="str">
        <f t="shared" si="0"/>
        <v/>
      </c>
      <c r="L41" s="85" t="str">
        <f ca="1">IF(L40="","",L40)</f>
        <v/>
      </c>
      <c r="M41" s="85" t="str">
        <f ca="1">IF(INDIRECT("C41")="","",INDIRECT("C41"))</f>
        <v/>
      </c>
      <c r="N41" s="85" t="str">
        <f ca="1">IF(INDIRECT("D41")="","",INDIRECT("D41"))</f>
        <v/>
      </c>
      <c r="O41" s="85" t="str">
        <f ca="1">IF(INDIRECT("E41")="","",INDIRECT("E41"))</f>
        <v/>
      </c>
    </row>
    <row r="42" spans="1:15" ht="20.100000000000001" customHeight="1" x14ac:dyDescent="0.15">
      <c r="A42" s="206"/>
      <c r="B42" s="206"/>
      <c r="C42" s="99"/>
      <c r="D42" s="100"/>
      <c r="E42" s="100"/>
      <c r="F42" s="98"/>
      <c r="G42" s="99"/>
      <c r="H42" s="67" t="str">
        <f>IF(C42="","",IF(ISERROR(VLOOKUP(C42,女子単!C:G,1,FALSE)),"","★"))</f>
        <v/>
      </c>
      <c r="I42" s="67" t="str">
        <f>IF(C42="","",IF(ISERROR(VLOOKUP(C42,混合複!C:G,1,FALSE)),"","★"))</f>
        <v/>
      </c>
      <c r="J42" s="67" t="str">
        <f t="shared" si="0"/>
        <v/>
      </c>
      <c r="L42" s="85" t="str">
        <f ca="1">IF(INDIRECT("A42")="","",INDIRECT("A42"))</f>
        <v/>
      </c>
      <c r="M42" s="85" t="str">
        <f ca="1">IF(INDIRECT("C42")="","",INDIRECT("C42"))</f>
        <v/>
      </c>
      <c r="N42" s="85" t="str">
        <f ca="1">IF(INDIRECT("D42")="","",INDIRECT("D42"))</f>
        <v/>
      </c>
      <c r="O42" s="85" t="str">
        <f ca="1">IF(INDIRECT("E42")="","",INDIRECT("E42"))</f>
        <v/>
      </c>
    </row>
    <row r="43" spans="1:15" ht="20.100000000000001" customHeight="1" x14ac:dyDescent="0.15">
      <c r="A43" s="207"/>
      <c r="B43" s="207"/>
      <c r="C43" s="101"/>
      <c r="D43" s="102"/>
      <c r="E43" s="102"/>
      <c r="F43" s="103"/>
      <c r="G43" s="101"/>
      <c r="H43" s="67" t="str">
        <f>IF(C43="","",IF(ISERROR(VLOOKUP(C43,女子単!C:G,1,FALSE)),"","★"))</f>
        <v/>
      </c>
      <c r="I43" s="67" t="str">
        <f>IF(C43="","",IF(ISERROR(VLOOKUP(C43,混合複!C:G,1,FALSE)),"","★"))</f>
        <v/>
      </c>
      <c r="J43" s="67" t="str">
        <f t="shared" si="0"/>
        <v/>
      </c>
      <c r="L43" s="85" t="str">
        <f ca="1">IF(L42="","",L42)</f>
        <v/>
      </c>
      <c r="M43" s="85" t="str">
        <f ca="1">IF(INDIRECT("C43")="","",INDIRECT("C43"))</f>
        <v/>
      </c>
      <c r="N43" s="85" t="str">
        <f ca="1">IF(INDIRECT("D43")="","",INDIRECT("D43"))</f>
        <v/>
      </c>
      <c r="O43" s="85" t="str">
        <f ca="1">IF(INDIRECT("E43")="","",INDIRECT("E43"))</f>
        <v/>
      </c>
    </row>
    <row r="44" spans="1:15" ht="20.100000000000001" customHeight="1" x14ac:dyDescent="0.15">
      <c r="A44" s="206"/>
      <c r="B44" s="206"/>
      <c r="C44" s="99"/>
      <c r="D44" s="100"/>
      <c r="E44" s="100"/>
      <c r="F44" s="98"/>
      <c r="G44" s="99"/>
      <c r="H44" s="67" t="str">
        <f>IF(C44="","",IF(ISERROR(VLOOKUP(C44,女子単!C:G,1,FALSE)),"","★"))</f>
        <v/>
      </c>
      <c r="I44" s="67" t="str">
        <f>IF(C44="","",IF(ISERROR(VLOOKUP(C44,混合複!C:G,1,FALSE)),"","★"))</f>
        <v/>
      </c>
      <c r="J44" s="67" t="str">
        <f t="shared" si="0"/>
        <v/>
      </c>
      <c r="L44" s="85" t="str">
        <f ca="1">IF(INDIRECT("A44")="","",INDIRECT("A44"))</f>
        <v/>
      </c>
      <c r="M44" s="85" t="str">
        <f ca="1">IF(INDIRECT("C44")="","",INDIRECT("C44"))</f>
        <v/>
      </c>
      <c r="N44" s="85" t="str">
        <f ca="1">IF(INDIRECT("D44")="","",INDIRECT("D44"))</f>
        <v/>
      </c>
      <c r="O44" s="85" t="str">
        <f ca="1">IF(INDIRECT("E44")="","",INDIRECT("E44"))</f>
        <v/>
      </c>
    </row>
    <row r="45" spans="1:15" ht="20.100000000000001" customHeight="1" x14ac:dyDescent="0.15">
      <c r="A45" s="207"/>
      <c r="B45" s="207"/>
      <c r="C45" s="101"/>
      <c r="D45" s="102"/>
      <c r="E45" s="102"/>
      <c r="F45" s="103"/>
      <c r="G45" s="101"/>
      <c r="H45" s="67" t="str">
        <f>IF(C45="","",IF(ISERROR(VLOOKUP(C45,女子単!C:G,1,FALSE)),"","★"))</f>
        <v/>
      </c>
      <c r="I45" s="67" t="str">
        <f>IF(C45="","",IF(ISERROR(VLOOKUP(C45,混合複!C:G,1,FALSE)),"","★"))</f>
        <v/>
      </c>
      <c r="J45" s="67" t="str">
        <f t="shared" si="0"/>
        <v/>
      </c>
      <c r="L45" s="85" t="str">
        <f ca="1">IF(L44="","",L44)</f>
        <v/>
      </c>
      <c r="M45" s="85" t="str">
        <f ca="1">IF(INDIRECT("C45")="","",INDIRECT("C45"))</f>
        <v/>
      </c>
      <c r="N45" s="85" t="str">
        <f ca="1">IF(INDIRECT("D45")="","",INDIRECT("D45"))</f>
        <v/>
      </c>
      <c r="O45" s="85" t="str">
        <f ca="1">IF(INDIRECT("E45")="","",INDIRECT("E45"))</f>
        <v/>
      </c>
    </row>
    <row r="46" spans="1:15" ht="20.100000000000001" customHeight="1" x14ac:dyDescent="0.15">
      <c r="A46" s="206"/>
      <c r="B46" s="206"/>
      <c r="C46" s="99"/>
      <c r="D46" s="100"/>
      <c r="E46" s="100"/>
      <c r="F46" s="98"/>
      <c r="G46" s="99"/>
      <c r="H46" s="67" t="str">
        <f>IF(C46="","",IF(ISERROR(VLOOKUP(C46,女子単!C:G,1,FALSE)),"","★"))</f>
        <v/>
      </c>
      <c r="I46" s="67" t="str">
        <f>IF(C46="","",IF(ISERROR(VLOOKUP(C46,混合複!C:G,1,FALSE)),"","★"))</f>
        <v/>
      </c>
      <c r="J46" s="67" t="str">
        <f t="shared" si="0"/>
        <v/>
      </c>
      <c r="L46" s="85" t="str">
        <f ca="1">IF(INDIRECT("A46")="","",INDIRECT("A46"))</f>
        <v/>
      </c>
      <c r="M46" s="85" t="str">
        <f ca="1">IF(INDIRECT("C46")="","",INDIRECT("C46"))</f>
        <v/>
      </c>
      <c r="N46" s="85" t="str">
        <f ca="1">IF(INDIRECT("D46")="","",INDIRECT("D46"))</f>
        <v/>
      </c>
      <c r="O46" s="85" t="str">
        <f ca="1">IF(INDIRECT("E46")="","",INDIRECT("E46"))</f>
        <v/>
      </c>
    </row>
    <row r="47" spans="1:15" ht="20.100000000000001" customHeight="1" x14ac:dyDescent="0.15">
      <c r="A47" s="207"/>
      <c r="B47" s="207"/>
      <c r="C47" s="101"/>
      <c r="D47" s="102"/>
      <c r="E47" s="102"/>
      <c r="F47" s="103"/>
      <c r="G47" s="101"/>
      <c r="H47" s="67" t="str">
        <f>IF(C47="","",IF(ISERROR(VLOOKUP(C47,女子単!C:G,1,FALSE)),"","★"))</f>
        <v/>
      </c>
      <c r="I47" s="67" t="str">
        <f>IF(C47="","",IF(ISERROR(VLOOKUP(C47,混合複!C:G,1,FALSE)),"","★"))</f>
        <v/>
      </c>
      <c r="J47" s="67" t="str">
        <f t="shared" si="0"/>
        <v/>
      </c>
      <c r="L47" s="85" t="str">
        <f ca="1">IF(L46="","",L46)</f>
        <v/>
      </c>
      <c r="M47" s="85" t="str">
        <f ca="1">IF(INDIRECT("C47")="","",INDIRECT("C47"))</f>
        <v/>
      </c>
      <c r="N47" s="85" t="str">
        <f ca="1">IF(INDIRECT("D47")="","",INDIRECT("D47"))</f>
        <v/>
      </c>
      <c r="O47" s="85" t="str">
        <f ca="1">IF(INDIRECT("E47")="","",INDIRECT("E47"))</f>
        <v/>
      </c>
    </row>
    <row r="48" spans="1:15" ht="20.100000000000001" customHeight="1" x14ac:dyDescent="0.15">
      <c r="A48" s="206"/>
      <c r="B48" s="206"/>
      <c r="C48" s="99"/>
      <c r="D48" s="100"/>
      <c r="E48" s="100"/>
      <c r="F48" s="98"/>
      <c r="G48" s="99"/>
      <c r="H48" s="67" t="str">
        <f>IF(C48="","",IF(ISERROR(VLOOKUP(C48,女子単!C:G,1,FALSE)),"","★"))</f>
        <v/>
      </c>
      <c r="I48" s="67" t="str">
        <f>IF(C48="","",IF(ISERROR(VLOOKUP(C48,混合複!C:G,1,FALSE)),"","★"))</f>
        <v/>
      </c>
      <c r="J48" s="67" t="str">
        <f t="shared" si="0"/>
        <v/>
      </c>
      <c r="L48" s="85" t="str">
        <f ca="1">IF(INDIRECT("A48")="","",INDIRECT("A48"))</f>
        <v/>
      </c>
      <c r="M48" s="85" t="str">
        <f ca="1">IF(INDIRECT("C48")="","",INDIRECT("C48"))</f>
        <v/>
      </c>
      <c r="N48" s="85" t="str">
        <f ca="1">IF(INDIRECT("D48")="","",INDIRECT("D48"))</f>
        <v/>
      </c>
      <c r="O48" s="85" t="str">
        <f ca="1">IF(INDIRECT("E48")="","",INDIRECT("E48"))</f>
        <v/>
      </c>
    </row>
    <row r="49" spans="1:15" ht="20.100000000000001" customHeight="1" x14ac:dyDescent="0.15">
      <c r="A49" s="207"/>
      <c r="B49" s="207"/>
      <c r="C49" s="101"/>
      <c r="D49" s="102"/>
      <c r="E49" s="102"/>
      <c r="F49" s="103"/>
      <c r="G49" s="101"/>
      <c r="H49" s="67" t="str">
        <f>IF(C49="","",IF(ISERROR(VLOOKUP(C49,女子単!C:G,1,FALSE)),"","★"))</f>
        <v/>
      </c>
      <c r="I49" s="67" t="str">
        <f>IF(C49="","",IF(ISERROR(VLOOKUP(C49,混合複!C:G,1,FALSE)),"","★"))</f>
        <v/>
      </c>
      <c r="J49" s="67" t="str">
        <f t="shared" si="0"/>
        <v/>
      </c>
      <c r="L49" s="85" t="str">
        <f ca="1">IF(L48="","",L48)</f>
        <v/>
      </c>
      <c r="M49" s="85" t="str">
        <f ca="1">IF(INDIRECT("C49")="","",INDIRECT("C49"))</f>
        <v/>
      </c>
      <c r="N49" s="85" t="str">
        <f ca="1">IF(INDIRECT("D49")="","",INDIRECT("D49"))</f>
        <v/>
      </c>
      <c r="O49" s="85" t="str">
        <f ca="1">IF(INDIRECT("E49")="","",INDIRECT("E49"))</f>
        <v/>
      </c>
    </row>
    <row r="50" spans="1:15" ht="20.100000000000001" customHeight="1" x14ac:dyDescent="0.15">
      <c r="A50" s="206"/>
      <c r="B50" s="206"/>
      <c r="C50" s="99"/>
      <c r="D50" s="100"/>
      <c r="E50" s="100"/>
      <c r="F50" s="98"/>
      <c r="G50" s="99"/>
      <c r="H50" s="67" t="str">
        <f>IF(C50="","",IF(ISERROR(VLOOKUP(C50,女子単!C:G,1,FALSE)),"","★"))</f>
        <v/>
      </c>
      <c r="I50" s="67" t="str">
        <f>IF(C50="","",IF(ISERROR(VLOOKUP(C50,混合複!C:G,1,FALSE)),"","★"))</f>
        <v/>
      </c>
      <c r="J50" s="67" t="str">
        <f t="shared" si="0"/>
        <v/>
      </c>
      <c r="L50" s="85" t="str">
        <f ca="1">IF(INDIRECT("A50")="","",INDIRECT("A50"))</f>
        <v/>
      </c>
      <c r="M50" s="85" t="str">
        <f ca="1">IF(INDIRECT("C50")="","",INDIRECT("C50"))</f>
        <v/>
      </c>
      <c r="N50" s="85" t="str">
        <f ca="1">IF(INDIRECT("D50")="","",INDIRECT("D50"))</f>
        <v/>
      </c>
      <c r="O50" s="85" t="str">
        <f ca="1">IF(INDIRECT("E50")="","",INDIRECT("E50"))</f>
        <v/>
      </c>
    </row>
    <row r="51" spans="1:15" ht="20.100000000000001" customHeight="1" x14ac:dyDescent="0.15">
      <c r="A51" s="207"/>
      <c r="B51" s="207"/>
      <c r="C51" s="101"/>
      <c r="D51" s="102"/>
      <c r="E51" s="102"/>
      <c r="F51" s="103"/>
      <c r="G51" s="101"/>
      <c r="H51" s="67" t="str">
        <f>IF(C51="","",IF(ISERROR(VLOOKUP(C51,女子単!C:G,1,FALSE)),"","★"))</f>
        <v/>
      </c>
      <c r="I51" s="67" t="str">
        <f>IF(C51="","",IF(ISERROR(VLOOKUP(C51,混合複!C:G,1,FALSE)),"","★"))</f>
        <v/>
      </c>
      <c r="J51" s="67" t="str">
        <f t="shared" si="0"/>
        <v/>
      </c>
      <c r="L51" s="85" t="str">
        <f ca="1">IF(L50="","",L50)</f>
        <v/>
      </c>
      <c r="M51" s="85" t="str">
        <f ca="1">IF(INDIRECT("C51")="","",INDIRECT("C51"))</f>
        <v/>
      </c>
      <c r="N51" s="85" t="str">
        <f ca="1">IF(INDIRECT("D51")="","",INDIRECT("D51"))</f>
        <v/>
      </c>
      <c r="O51" s="85" t="str">
        <f ca="1">IF(INDIRECT("E51")="","",INDIRECT("E51"))</f>
        <v/>
      </c>
    </row>
    <row r="52" spans="1:15" ht="20.100000000000001" customHeight="1" x14ac:dyDescent="0.15">
      <c r="A52" s="206"/>
      <c r="B52" s="206"/>
      <c r="C52" s="99"/>
      <c r="D52" s="100"/>
      <c r="E52" s="100"/>
      <c r="F52" s="98"/>
      <c r="G52" s="99"/>
      <c r="H52" s="67" t="str">
        <f>IF(C52="","",IF(ISERROR(VLOOKUP(C52,女子単!C:G,1,FALSE)),"","★"))</f>
        <v/>
      </c>
      <c r="I52" s="67" t="str">
        <f>IF(C52="","",IF(ISERROR(VLOOKUP(C52,混合複!C:G,1,FALSE)),"","★"))</f>
        <v/>
      </c>
      <c r="J52" s="67" t="str">
        <f t="shared" si="0"/>
        <v/>
      </c>
      <c r="L52" s="85" t="str">
        <f ca="1">IF(INDIRECT("A52")="","",INDIRECT("A52"))</f>
        <v/>
      </c>
      <c r="M52" s="85" t="str">
        <f ca="1">IF(INDIRECT("C52")="","",INDIRECT("C52"))</f>
        <v/>
      </c>
      <c r="N52" s="85" t="str">
        <f ca="1">IF(INDIRECT("D52")="","",INDIRECT("D52"))</f>
        <v/>
      </c>
      <c r="O52" s="85" t="str">
        <f ca="1">IF(INDIRECT("E52")="","",INDIRECT("E52"))</f>
        <v/>
      </c>
    </row>
    <row r="53" spans="1:15" ht="20.100000000000001" customHeight="1" x14ac:dyDescent="0.15">
      <c r="A53" s="207"/>
      <c r="B53" s="207"/>
      <c r="C53" s="101"/>
      <c r="D53" s="102"/>
      <c r="E53" s="102"/>
      <c r="F53" s="103"/>
      <c r="G53" s="101"/>
      <c r="H53" s="67" t="str">
        <f>IF(C53="","",IF(ISERROR(VLOOKUP(C53,女子単!C:G,1,FALSE)),"","★"))</f>
        <v/>
      </c>
      <c r="I53" s="67" t="str">
        <f>IF(C53="","",IF(ISERROR(VLOOKUP(C53,混合複!C:G,1,FALSE)),"","★"))</f>
        <v/>
      </c>
      <c r="J53" s="67" t="str">
        <f t="shared" si="0"/>
        <v/>
      </c>
      <c r="L53" s="85" t="str">
        <f ca="1">IF(L52="","",L52)</f>
        <v/>
      </c>
      <c r="M53" s="85" t="str">
        <f ca="1">IF(INDIRECT("C53")="","",INDIRECT("C53"))</f>
        <v/>
      </c>
      <c r="N53" s="85" t="str">
        <f ca="1">IF(INDIRECT("D53")="","",INDIRECT("D53"))</f>
        <v/>
      </c>
      <c r="O53" s="85" t="str">
        <f ca="1">IF(INDIRECT("E53")="","",INDIRECT("E53"))</f>
        <v/>
      </c>
    </row>
    <row r="54" spans="1:15" ht="20.100000000000001" customHeight="1" x14ac:dyDescent="0.15">
      <c r="A54" s="206"/>
      <c r="B54" s="206"/>
      <c r="C54" s="99"/>
      <c r="D54" s="100"/>
      <c r="E54" s="100"/>
      <c r="F54" s="98"/>
      <c r="G54" s="99"/>
      <c r="H54" s="67" t="str">
        <f>IF(C54="","",IF(ISERROR(VLOOKUP(C54,女子単!C:G,1,FALSE)),"","★"))</f>
        <v/>
      </c>
      <c r="I54" s="67" t="str">
        <f>IF(C54="","",IF(ISERROR(VLOOKUP(C54,混合複!C:G,1,FALSE)),"","★"))</f>
        <v/>
      </c>
      <c r="J54" s="67" t="str">
        <f t="shared" si="0"/>
        <v/>
      </c>
      <c r="L54" s="85" t="str">
        <f ca="1">IF(INDIRECT("A54")="","",INDIRECT("A54"))</f>
        <v/>
      </c>
      <c r="M54" s="85" t="str">
        <f ca="1">IF(INDIRECT("C54")="","",INDIRECT("C54"))</f>
        <v/>
      </c>
      <c r="N54" s="85" t="str">
        <f ca="1">IF(INDIRECT("D54")="","",INDIRECT("D54"))</f>
        <v/>
      </c>
      <c r="O54" s="85" t="str">
        <f ca="1">IF(INDIRECT("E54")="","",INDIRECT("E54"))</f>
        <v/>
      </c>
    </row>
    <row r="55" spans="1:15" ht="20.100000000000001" customHeight="1" x14ac:dyDescent="0.15">
      <c r="A55" s="207"/>
      <c r="B55" s="207"/>
      <c r="C55" s="101"/>
      <c r="D55" s="102"/>
      <c r="E55" s="102"/>
      <c r="F55" s="103"/>
      <c r="G55" s="101"/>
      <c r="H55" s="67" t="str">
        <f>IF(C55="","",IF(ISERROR(VLOOKUP(C55,女子単!C:G,1,FALSE)),"","★"))</f>
        <v/>
      </c>
      <c r="I55" s="67" t="str">
        <f>IF(C55="","",IF(ISERROR(VLOOKUP(C55,混合複!C:G,1,FALSE)),"","★"))</f>
        <v/>
      </c>
      <c r="J55" s="67" t="str">
        <f t="shared" si="0"/>
        <v/>
      </c>
      <c r="L55" s="85" t="str">
        <f ca="1">IF(L54="","",L54)</f>
        <v/>
      </c>
      <c r="M55" s="85" t="str">
        <f ca="1">IF(INDIRECT("C55")="","",INDIRECT("C55"))</f>
        <v/>
      </c>
      <c r="N55" s="85" t="str">
        <f ca="1">IF(INDIRECT("D55")="","",INDIRECT("D55"))</f>
        <v/>
      </c>
      <c r="O55" s="85" t="str">
        <f ca="1">IF(INDIRECT("E55")="","",INDIRECT("E55"))</f>
        <v/>
      </c>
    </row>
    <row r="56" spans="1:15" ht="20.100000000000001" customHeight="1" x14ac:dyDescent="0.15">
      <c r="A56" s="206"/>
      <c r="B56" s="206"/>
      <c r="C56" s="99"/>
      <c r="D56" s="100"/>
      <c r="E56" s="100"/>
      <c r="F56" s="98"/>
      <c r="G56" s="99"/>
      <c r="H56" s="67" t="str">
        <f>IF(C56="","",IF(ISERROR(VLOOKUP(C56,女子単!C:G,1,FALSE)),"","★"))</f>
        <v/>
      </c>
      <c r="I56" s="67" t="str">
        <f>IF(C56="","",IF(ISERROR(VLOOKUP(C56,混合複!C:G,1,FALSE)),"","★"))</f>
        <v/>
      </c>
      <c r="J56" s="67" t="str">
        <f t="shared" si="0"/>
        <v/>
      </c>
      <c r="L56" s="85" t="str">
        <f ca="1">IF(INDIRECT("A56")="","",INDIRECT("A56"))</f>
        <v/>
      </c>
      <c r="M56" s="85" t="str">
        <f ca="1">IF(INDIRECT("C56")="","",INDIRECT("C56"))</f>
        <v/>
      </c>
      <c r="N56" s="85" t="str">
        <f ca="1">IF(INDIRECT("D56")="","",INDIRECT("D56"))</f>
        <v/>
      </c>
      <c r="O56" s="85" t="str">
        <f ca="1">IF(INDIRECT("E56")="","",INDIRECT("E56"))</f>
        <v/>
      </c>
    </row>
    <row r="57" spans="1:15" ht="20.100000000000001" customHeight="1" x14ac:dyDescent="0.15">
      <c r="A57" s="207"/>
      <c r="B57" s="207"/>
      <c r="C57" s="101"/>
      <c r="D57" s="102"/>
      <c r="E57" s="102"/>
      <c r="F57" s="103"/>
      <c r="G57" s="101"/>
      <c r="H57" s="67" t="str">
        <f>IF(C57="","",IF(ISERROR(VLOOKUP(C57,女子単!C:G,1,FALSE)),"","★"))</f>
        <v/>
      </c>
      <c r="I57" s="67" t="str">
        <f>IF(C57="","",IF(ISERROR(VLOOKUP(C57,混合複!C:G,1,FALSE)),"","★"))</f>
        <v/>
      </c>
      <c r="J57" s="67" t="str">
        <f t="shared" si="0"/>
        <v/>
      </c>
      <c r="L57" s="85" t="str">
        <f ca="1">IF(L56="","",L56)</f>
        <v/>
      </c>
      <c r="M57" s="85" t="str">
        <f ca="1">IF(INDIRECT("C57")="","",INDIRECT("C57"))</f>
        <v/>
      </c>
      <c r="N57" s="85" t="str">
        <f ca="1">IF(INDIRECT("D57")="","",INDIRECT("D57"))</f>
        <v/>
      </c>
      <c r="O57" s="85" t="str">
        <f ca="1">IF(INDIRECT("E57")="","",INDIRECT("E57"))</f>
        <v/>
      </c>
    </row>
    <row r="58" spans="1:15" ht="20.100000000000001" customHeight="1" x14ac:dyDescent="0.15">
      <c r="A58" s="206"/>
      <c r="B58" s="206"/>
      <c r="C58" s="99"/>
      <c r="D58" s="100"/>
      <c r="E58" s="100"/>
      <c r="F58" s="98"/>
      <c r="G58" s="99"/>
      <c r="H58" s="67" t="str">
        <f>IF(C58="","",IF(ISERROR(VLOOKUP(C58,女子単!C:G,1,FALSE)),"","★"))</f>
        <v/>
      </c>
      <c r="I58" s="67" t="str">
        <f>IF(C58="","",IF(ISERROR(VLOOKUP(C58,混合複!C:G,1,FALSE)),"","★"))</f>
        <v/>
      </c>
      <c r="J58" s="67" t="str">
        <f t="shared" si="0"/>
        <v/>
      </c>
      <c r="L58" s="85" t="str">
        <f ca="1">IF(INDIRECT("A58")="","",INDIRECT("A58"))</f>
        <v/>
      </c>
      <c r="M58" s="85" t="str">
        <f ca="1">IF(INDIRECT("C58")="","",INDIRECT("C58"))</f>
        <v/>
      </c>
      <c r="N58" s="85" t="str">
        <f ca="1">IF(INDIRECT("D58")="","",INDIRECT("D58"))</f>
        <v/>
      </c>
      <c r="O58" s="85" t="str">
        <f ca="1">IF(INDIRECT("E58")="","",INDIRECT("E58"))</f>
        <v/>
      </c>
    </row>
    <row r="59" spans="1:15" ht="20.100000000000001" customHeight="1" x14ac:dyDescent="0.15">
      <c r="A59" s="207"/>
      <c r="B59" s="207"/>
      <c r="C59" s="101"/>
      <c r="D59" s="102"/>
      <c r="E59" s="102"/>
      <c r="F59" s="103"/>
      <c r="G59" s="101"/>
      <c r="H59" s="67" t="str">
        <f>IF(C59="","",IF(ISERROR(VLOOKUP(C59,女子単!C:G,1,FALSE)),"","★"))</f>
        <v/>
      </c>
      <c r="I59" s="67" t="str">
        <f>IF(C59="","",IF(ISERROR(VLOOKUP(C59,混合複!C:G,1,FALSE)),"","★"))</f>
        <v/>
      </c>
      <c r="J59" s="67" t="str">
        <f t="shared" si="0"/>
        <v/>
      </c>
      <c r="L59" s="85" t="str">
        <f ca="1">IF(L58="","",L58)</f>
        <v/>
      </c>
      <c r="M59" s="85" t="str">
        <f ca="1">IF(INDIRECT("C59")="","",INDIRECT("C59"))</f>
        <v/>
      </c>
      <c r="N59" s="85" t="str">
        <f ca="1">IF(INDIRECT("D59")="","",INDIRECT("D59"))</f>
        <v/>
      </c>
      <c r="O59" s="85" t="str">
        <f ca="1">IF(INDIRECT("E59")="","",INDIRECT("E59"))</f>
        <v/>
      </c>
    </row>
    <row r="60" spans="1:15" ht="20.100000000000001" customHeight="1" x14ac:dyDescent="0.15">
      <c r="A60" s="206"/>
      <c r="B60" s="206"/>
      <c r="C60" s="99"/>
      <c r="D60" s="100"/>
      <c r="E60" s="100"/>
      <c r="F60" s="98"/>
      <c r="G60" s="99"/>
      <c r="H60" s="67" t="str">
        <f>IF(C60="","",IF(ISERROR(VLOOKUP(C60,女子単!C:G,1,FALSE)),"","★"))</f>
        <v/>
      </c>
      <c r="I60" s="67" t="str">
        <f>IF(C60="","",IF(ISERROR(VLOOKUP(C60,混合複!C:G,1,FALSE)),"","★"))</f>
        <v/>
      </c>
      <c r="J60" s="67" t="str">
        <f t="shared" si="0"/>
        <v/>
      </c>
      <c r="L60" s="85" t="str">
        <f ca="1">IF(INDIRECT("A60")="","",INDIRECT("A60"))</f>
        <v/>
      </c>
      <c r="M60" s="85" t="str">
        <f ca="1">IF(INDIRECT("C60")="","",INDIRECT("C60"))</f>
        <v/>
      </c>
      <c r="N60" s="85" t="str">
        <f ca="1">IF(INDIRECT("D60")="","",INDIRECT("D60"))</f>
        <v/>
      </c>
      <c r="O60" s="85" t="str">
        <f ca="1">IF(INDIRECT("E60")="","",INDIRECT("E60"))</f>
        <v/>
      </c>
    </row>
    <row r="61" spans="1:15" ht="20.100000000000001" customHeight="1" x14ac:dyDescent="0.15">
      <c r="A61" s="207"/>
      <c r="B61" s="207"/>
      <c r="C61" s="101"/>
      <c r="D61" s="102"/>
      <c r="E61" s="102"/>
      <c r="F61" s="103"/>
      <c r="G61" s="101"/>
      <c r="H61" s="67" t="str">
        <f>IF(C61="","",IF(ISERROR(VLOOKUP(C61,女子単!C:G,1,FALSE)),"","★"))</f>
        <v/>
      </c>
      <c r="I61" s="67" t="str">
        <f>IF(C61="","",IF(ISERROR(VLOOKUP(C61,混合複!C:G,1,FALSE)),"","★"))</f>
        <v/>
      </c>
      <c r="J61" s="67" t="str">
        <f t="shared" si="0"/>
        <v/>
      </c>
      <c r="L61" s="85" t="str">
        <f ca="1">IF(L60="","",L60)</f>
        <v/>
      </c>
      <c r="M61" s="85" t="str">
        <f ca="1">IF(INDIRECT("C61")="","",INDIRECT("C61"))</f>
        <v/>
      </c>
      <c r="N61" s="85" t="str">
        <f ca="1">IF(INDIRECT("D61")="","",INDIRECT("D61"))</f>
        <v/>
      </c>
      <c r="O61" s="85" t="str">
        <f ca="1">IF(INDIRECT("E61")="","",INDIRECT("E61"))</f>
        <v/>
      </c>
    </row>
    <row r="62" spans="1:15" ht="20.100000000000001" customHeight="1" x14ac:dyDescent="0.15">
      <c r="A62" s="206"/>
      <c r="B62" s="206"/>
      <c r="C62" s="99"/>
      <c r="D62" s="100"/>
      <c r="E62" s="100"/>
      <c r="F62" s="98"/>
      <c r="G62" s="99"/>
      <c r="H62" s="67" t="str">
        <f>IF(C62="","",IF(ISERROR(VLOOKUP(C62,女子単!C:G,1,FALSE)),"","★"))</f>
        <v/>
      </c>
      <c r="I62" s="67" t="str">
        <f>IF(C62="","",IF(ISERROR(VLOOKUP(C62,混合複!C:G,1,FALSE)),"","★"))</f>
        <v/>
      </c>
      <c r="J62" s="67" t="str">
        <f t="shared" si="0"/>
        <v/>
      </c>
      <c r="L62" s="85" t="str">
        <f ca="1">IF(INDIRECT("A62")="","",INDIRECT("A62"))</f>
        <v/>
      </c>
      <c r="M62" s="85" t="str">
        <f ca="1">IF(INDIRECT("C62")="","",INDIRECT("C62"))</f>
        <v/>
      </c>
      <c r="N62" s="85" t="str">
        <f ca="1">IF(INDIRECT("D62")="","",INDIRECT("D62"))</f>
        <v/>
      </c>
      <c r="O62" s="85" t="str">
        <f ca="1">IF(INDIRECT("E62")="","",INDIRECT("E62"))</f>
        <v/>
      </c>
    </row>
    <row r="63" spans="1:15" ht="20.100000000000001" customHeight="1" x14ac:dyDescent="0.15">
      <c r="A63" s="207"/>
      <c r="B63" s="207"/>
      <c r="C63" s="101"/>
      <c r="D63" s="102"/>
      <c r="E63" s="102"/>
      <c r="F63" s="103"/>
      <c r="G63" s="101"/>
      <c r="H63" s="67" t="str">
        <f>IF(C63="","",IF(ISERROR(VLOOKUP(C63,女子単!C:G,1,FALSE)),"","★"))</f>
        <v/>
      </c>
      <c r="I63" s="67" t="str">
        <f>IF(C63="","",IF(ISERROR(VLOOKUP(C63,混合複!C:G,1,FALSE)),"","★"))</f>
        <v/>
      </c>
      <c r="J63" s="67" t="str">
        <f t="shared" si="0"/>
        <v/>
      </c>
      <c r="L63" s="85" t="str">
        <f ca="1">IF(L62="","",L62)</f>
        <v/>
      </c>
      <c r="M63" s="85" t="str">
        <f ca="1">IF(INDIRECT("C63")="","",INDIRECT("C63"))</f>
        <v/>
      </c>
      <c r="N63" s="85" t="str">
        <f ca="1">IF(INDIRECT("D63")="","",INDIRECT("D63"))</f>
        <v/>
      </c>
      <c r="O63" s="85" t="str">
        <f ca="1">IF(INDIRECT("E63")="","",INDIRECT("E63"))</f>
        <v/>
      </c>
    </row>
    <row r="64" spans="1:15" ht="20.100000000000001" customHeight="1" x14ac:dyDescent="0.15">
      <c r="A64" s="206"/>
      <c r="B64" s="206"/>
      <c r="C64" s="99"/>
      <c r="D64" s="100"/>
      <c r="E64" s="100"/>
      <c r="F64" s="98"/>
      <c r="G64" s="99"/>
      <c r="H64" s="67" t="str">
        <f>IF(C64="","",IF(ISERROR(VLOOKUP(C64,女子単!C:G,1,FALSE)),"","★"))</f>
        <v/>
      </c>
      <c r="I64" s="67" t="str">
        <f>IF(C64="","",IF(ISERROR(VLOOKUP(C64,混合複!C:G,1,FALSE)),"","★"))</f>
        <v/>
      </c>
      <c r="J64" s="67" t="str">
        <f t="shared" si="0"/>
        <v/>
      </c>
      <c r="L64" s="85" t="str">
        <f ca="1">IF(INDIRECT("A64")="","",INDIRECT("A64"))</f>
        <v/>
      </c>
      <c r="M64" s="85" t="str">
        <f ca="1">IF(INDIRECT("C64")="","",INDIRECT("C64"))</f>
        <v/>
      </c>
      <c r="N64" s="85" t="str">
        <f ca="1">IF(INDIRECT("D64")="","",INDIRECT("D64"))</f>
        <v/>
      </c>
      <c r="O64" s="85" t="str">
        <f ca="1">IF(INDIRECT("E64")="","",INDIRECT("E64"))</f>
        <v/>
      </c>
    </row>
    <row r="65" spans="1:15" ht="20.100000000000001" customHeight="1" x14ac:dyDescent="0.15">
      <c r="A65" s="207"/>
      <c r="B65" s="207"/>
      <c r="C65" s="101"/>
      <c r="D65" s="102"/>
      <c r="E65" s="102"/>
      <c r="F65" s="103"/>
      <c r="G65" s="101"/>
      <c r="H65" s="67" t="str">
        <f>IF(C65="","",IF(ISERROR(VLOOKUP(C65,女子単!C:G,1,FALSE)),"","★"))</f>
        <v/>
      </c>
      <c r="I65" s="67" t="str">
        <f>IF(C65="","",IF(ISERROR(VLOOKUP(C65,混合複!C:G,1,FALSE)),"","★"))</f>
        <v/>
      </c>
      <c r="J65" s="67" t="str">
        <f t="shared" si="0"/>
        <v/>
      </c>
      <c r="L65" s="85" t="str">
        <f ca="1">IF(L64="","",L64)</f>
        <v/>
      </c>
      <c r="M65" s="85" t="str">
        <f ca="1">IF(INDIRECT("C65")="","",INDIRECT("C65"))</f>
        <v/>
      </c>
      <c r="N65" s="85" t="str">
        <f ca="1">IF(INDIRECT("D65")="","",INDIRECT("D65"))</f>
        <v/>
      </c>
      <c r="O65" s="85" t="str">
        <f ca="1">IF(INDIRECT("E65")="","",INDIRECT("E65"))</f>
        <v/>
      </c>
    </row>
    <row r="66" spans="1:15" ht="20.100000000000001" customHeight="1" x14ac:dyDescent="0.15">
      <c r="H66" s="67" t="str">
        <f>IF(C66="","",IF(ISERROR(VLOOKUP(C66,男子複!C:G,1,FALSE)),"","★"))</f>
        <v/>
      </c>
      <c r="J66" s="67" t="str">
        <f t="shared" si="0"/>
        <v/>
      </c>
      <c r="L66" s="85" t="str">
        <f ca="1">IF(INDIRECT("A66")="","",INDIRECT("A66"))</f>
        <v/>
      </c>
      <c r="M66" s="85" t="str">
        <f ca="1">IF(INDIRECT("C66")="","",INDIRECT("C66"))</f>
        <v/>
      </c>
      <c r="N66" s="85" t="str">
        <f ca="1">IF(INDIRECT("D66")="","",INDIRECT("D66"))</f>
        <v/>
      </c>
      <c r="O66" s="85" t="str">
        <f ca="1">IF(INDIRECT("E66")="","",INDIRECT("E66"))</f>
        <v/>
      </c>
    </row>
    <row r="67" spans="1:15" ht="20.100000000000001" customHeight="1" x14ac:dyDescent="0.15">
      <c r="H67" s="67" t="str">
        <f>IF(C67="","",IF(ISERROR(VLOOKUP(C67,男子複!C:G,1,FALSE)),"","★"))</f>
        <v/>
      </c>
      <c r="J67" s="67" t="str">
        <f t="shared" si="0"/>
        <v/>
      </c>
      <c r="L67" s="85" t="str">
        <f ca="1">IF(L66="","",L66)</f>
        <v/>
      </c>
      <c r="M67" s="85" t="str">
        <f ca="1">IF(INDIRECT("C67")="","",INDIRECT("C67"))</f>
        <v/>
      </c>
      <c r="N67" s="85" t="str">
        <f ca="1">IF(INDIRECT("D67")="","",INDIRECT("D67"))</f>
        <v/>
      </c>
      <c r="O67" s="85" t="str">
        <f ca="1">IF(INDIRECT("E67")="","",INDIRECT("E67"))</f>
        <v/>
      </c>
    </row>
    <row r="68" spans="1:15" ht="20.100000000000001" customHeight="1" x14ac:dyDescent="0.15">
      <c r="H68" s="67" t="str">
        <f>IF(C68="","",IF(ISERROR(VLOOKUP(C68,男子複!C:G,1,FALSE)),"","★"))</f>
        <v/>
      </c>
      <c r="J68" s="67" t="str">
        <f t="shared" si="0"/>
        <v/>
      </c>
      <c r="L68" s="85" t="str">
        <f ca="1">IF(INDIRECT("A68")="","",INDIRECT("A68"))</f>
        <v/>
      </c>
      <c r="M68" s="85" t="str">
        <f ca="1">IF(INDIRECT("C68")="","",INDIRECT("C68"))</f>
        <v/>
      </c>
      <c r="N68" s="85" t="str">
        <f ca="1">IF(INDIRECT("D68")="","",INDIRECT("D68"))</f>
        <v/>
      </c>
      <c r="O68" s="85" t="str">
        <f ca="1">IF(INDIRECT("E68")="","",INDIRECT("E68"))</f>
        <v/>
      </c>
    </row>
    <row r="69" spans="1:15" ht="20.100000000000001" customHeight="1" x14ac:dyDescent="0.15">
      <c r="H69" s="67" t="str">
        <f>IF(C69="","",IF(ISERROR(VLOOKUP(C69,男子複!C:G,1,FALSE)),"","★"))</f>
        <v/>
      </c>
      <c r="J69" s="67" t="str">
        <f t="shared" si="0"/>
        <v/>
      </c>
      <c r="L69" s="85" t="str">
        <f ca="1">IF(L68="","",L68)</f>
        <v/>
      </c>
      <c r="M69" s="85" t="str">
        <f ca="1">IF(INDIRECT("C69")="","",INDIRECT("C69"))</f>
        <v/>
      </c>
      <c r="N69" s="85" t="str">
        <f ca="1">IF(INDIRECT("D69")="","",INDIRECT("D69"))</f>
        <v/>
      </c>
      <c r="O69" s="85" t="str">
        <f ca="1">IF(INDIRECT("E69")="","",INDIRECT("E69"))</f>
        <v/>
      </c>
    </row>
    <row r="70" spans="1:15" ht="20.100000000000001" customHeight="1" x14ac:dyDescent="0.15">
      <c r="H70" s="67" t="str">
        <f>IF(C70="","",IF(ISERROR(VLOOKUP(C70,男子複!C:G,1,FALSE)),"","★"))</f>
        <v/>
      </c>
      <c r="J70" s="67" t="str">
        <f t="shared" si="0"/>
        <v/>
      </c>
      <c r="L70" s="85" t="str">
        <f ca="1">IF(INDIRECT("A70")="","",INDIRECT("A70"))</f>
        <v/>
      </c>
      <c r="M70" s="85" t="str">
        <f ca="1">IF(INDIRECT("C70")="","",INDIRECT("C70"))</f>
        <v/>
      </c>
      <c r="N70" s="85" t="str">
        <f ca="1">IF(INDIRECT("D70")="","",INDIRECT("D70"))</f>
        <v/>
      </c>
      <c r="O70" s="85" t="str">
        <f ca="1">IF(INDIRECT("E70")="","",INDIRECT("E70"))</f>
        <v/>
      </c>
    </row>
    <row r="71" spans="1:15" ht="20.100000000000001" customHeight="1" x14ac:dyDescent="0.15">
      <c r="H71" s="67" t="str">
        <f>IF(C71="","",IF(ISERROR(VLOOKUP(C71,男子複!C:G,1,FALSE)),"","★"))</f>
        <v/>
      </c>
      <c r="J71" s="67" t="str">
        <f t="shared" si="0"/>
        <v/>
      </c>
      <c r="L71" s="85" t="str">
        <f ca="1">IF(L70="","",L70)</f>
        <v/>
      </c>
      <c r="M71" s="85" t="str">
        <f ca="1">IF(INDIRECT("C71")="","",INDIRECT("C71"))</f>
        <v/>
      </c>
      <c r="N71" s="85" t="str">
        <f ca="1">IF(INDIRECT("D71")="","",INDIRECT("D71"))</f>
        <v/>
      </c>
      <c r="O71" s="85" t="str">
        <f ca="1">IF(INDIRECT("E71")="","",INDIRECT("E71"))</f>
        <v/>
      </c>
    </row>
    <row r="72" spans="1:15" ht="20.100000000000001" customHeight="1" x14ac:dyDescent="0.15">
      <c r="H72" s="67" t="str">
        <f>IF(C72="","",IF(ISERROR(VLOOKUP(C72,男子複!C:G,1,FALSE)),"","★"))</f>
        <v/>
      </c>
      <c r="J72" s="67" t="str">
        <f t="shared" si="0"/>
        <v/>
      </c>
      <c r="L72" s="85" t="str">
        <f ca="1">IF(INDIRECT("A72")="","",INDIRECT("A72"))</f>
        <v/>
      </c>
      <c r="M72" s="85" t="str">
        <f ca="1">IF(INDIRECT("C72")="","",INDIRECT("C72"))</f>
        <v/>
      </c>
      <c r="N72" s="85" t="str">
        <f ca="1">IF(INDIRECT("D72")="","",INDIRECT("D72"))</f>
        <v/>
      </c>
      <c r="O72" s="85" t="str">
        <f ca="1">IF(INDIRECT("E72")="","",INDIRECT("E72"))</f>
        <v/>
      </c>
    </row>
    <row r="73" spans="1:15" ht="20.100000000000001" customHeight="1" x14ac:dyDescent="0.15">
      <c r="H73" s="67" t="str">
        <f>IF(C73="","",IF(ISERROR(VLOOKUP(C73,男子複!C:G,1,FALSE)),"","★"))</f>
        <v/>
      </c>
      <c r="J73" s="67" t="str">
        <f t="shared" ref="J73:J80" si="1">IF(H73="","",IF(I73="★","◎",""))</f>
        <v/>
      </c>
      <c r="L73" s="85" t="str">
        <f ca="1">IF(L72="","",L72)</f>
        <v/>
      </c>
      <c r="M73" s="85" t="str">
        <f ca="1">IF(INDIRECT("C73")="","",INDIRECT("C73"))</f>
        <v/>
      </c>
      <c r="N73" s="85" t="str">
        <f ca="1">IF(INDIRECT("D73")="","",INDIRECT("D73"))</f>
        <v/>
      </c>
      <c r="O73" s="85" t="str">
        <f ca="1">IF(INDIRECT("E73")="","",INDIRECT("E73"))</f>
        <v/>
      </c>
    </row>
    <row r="74" spans="1:15" ht="20.100000000000001" customHeight="1" x14ac:dyDescent="0.15">
      <c r="H74" s="67" t="str">
        <f>IF(C74="","",IF(ISERROR(VLOOKUP(C74,男子複!C:G,1,FALSE)),"","★"))</f>
        <v/>
      </c>
      <c r="J74" s="67" t="str">
        <f t="shared" si="1"/>
        <v/>
      </c>
      <c r="L74" s="85" t="str">
        <f ca="1">IF(INDIRECT("A74")="","",INDIRECT("A74"))</f>
        <v/>
      </c>
      <c r="M74" s="85" t="str">
        <f ca="1">IF(INDIRECT("C74")="","",INDIRECT("C74"))</f>
        <v/>
      </c>
      <c r="N74" s="85" t="str">
        <f ca="1">IF(INDIRECT("D74")="","",INDIRECT("D74"))</f>
        <v/>
      </c>
      <c r="O74" s="85" t="str">
        <f ca="1">IF(INDIRECT("E74")="","",INDIRECT("E74"))</f>
        <v/>
      </c>
    </row>
    <row r="75" spans="1:15" ht="20.100000000000001" customHeight="1" x14ac:dyDescent="0.15">
      <c r="H75" s="67" t="str">
        <f>IF(C75="","",IF(ISERROR(VLOOKUP(C75,男子複!C:G,1,FALSE)),"","★"))</f>
        <v/>
      </c>
      <c r="J75" s="67" t="str">
        <f t="shared" si="1"/>
        <v/>
      </c>
      <c r="L75" s="85" t="str">
        <f ca="1">IF(L74="","",L74)</f>
        <v/>
      </c>
      <c r="M75" s="85" t="str">
        <f ca="1">IF(INDIRECT("C75")="","",INDIRECT("C75"))</f>
        <v/>
      </c>
      <c r="N75" s="85" t="str">
        <f ca="1">IF(INDIRECT("D75")="","",INDIRECT("D75"))</f>
        <v/>
      </c>
      <c r="O75" s="85" t="str">
        <f ca="1">IF(INDIRECT("E75")="","",INDIRECT("E75"))</f>
        <v/>
      </c>
    </row>
    <row r="76" spans="1:15" ht="20.100000000000001" customHeight="1" x14ac:dyDescent="0.15">
      <c r="H76" s="67" t="str">
        <f>IF(C76="","",IF(ISERROR(VLOOKUP(C76,男子複!C:G,1,FALSE)),"","★"))</f>
        <v/>
      </c>
      <c r="J76" s="67" t="str">
        <f t="shared" si="1"/>
        <v/>
      </c>
      <c r="L76" s="85" t="str">
        <f ca="1">IF(INDIRECT("A76")="","",INDIRECT("A76"))</f>
        <v/>
      </c>
      <c r="M76" s="85" t="str">
        <f ca="1">IF(INDIRECT("C76")="","",INDIRECT("C76"))</f>
        <v/>
      </c>
      <c r="N76" s="85" t="str">
        <f ca="1">IF(INDIRECT("D76")="","",INDIRECT("D76"))</f>
        <v/>
      </c>
      <c r="O76" s="85" t="str">
        <f ca="1">IF(INDIRECT("E76")="","",INDIRECT("E76"))</f>
        <v/>
      </c>
    </row>
    <row r="77" spans="1:15" ht="20.100000000000001" customHeight="1" x14ac:dyDescent="0.15">
      <c r="H77" s="67" t="str">
        <f>IF(C77="","",IF(ISERROR(VLOOKUP(C77,男子複!C:G,1,FALSE)),"","★"))</f>
        <v/>
      </c>
      <c r="J77" s="67" t="str">
        <f t="shared" si="1"/>
        <v/>
      </c>
      <c r="L77" s="85" t="str">
        <f ca="1">IF(L76="","",L76)</f>
        <v/>
      </c>
      <c r="M77" s="85" t="str">
        <f ca="1">IF(INDIRECT("C77")="","",INDIRECT("C77"))</f>
        <v/>
      </c>
      <c r="N77" s="85" t="str">
        <f ca="1">IF(INDIRECT("D77")="","",INDIRECT("D77"))</f>
        <v/>
      </c>
      <c r="O77" s="85" t="str">
        <f ca="1">IF(INDIRECT("E77")="","",INDIRECT("E77"))</f>
        <v/>
      </c>
    </row>
    <row r="78" spans="1:15" ht="20.100000000000001" customHeight="1" x14ac:dyDescent="0.15">
      <c r="H78" s="67" t="str">
        <f>IF(C78="","",IF(ISERROR(VLOOKUP(C78,男子複!C:G,1,FALSE)),"","★"))</f>
        <v/>
      </c>
      <c r="J78" s="67" t="str">
        <f t="shared" si="1"/>
        <v/>
      </c>
      <c r="L78" s="85" t="str">
        <f ca="1">IF(INDIRECT("A78")="","",INDIRECT("A78"))</f>
        <v/>
      </c>
      <c r="M78" s="85" t="str">
        <f ca="1">IF(INDIRECT("C78")="","",INDIRECT("C78"))</f>
        <v/>
      </c>
      <c r="N78" s="85" t="str">
        <f ca="1">IF(INDIRECT("D78")="","",INDIRECT("D78"))</f>
        <v/>
      </c>
      <c r="O78" s="85" t="str">
        <f ca="1">IF(INDIRECT("E78")="","",INDIRECT("E78"))</f>
        <v/>
      </c>
    </row>
    <row r="79" spans="1:15" ht="20.100000000000001" customHeight="1" x14ac:dyDescent="0.15">
      <c r="H79" s="67" t="str">
        <f>IF(C79="","",IF(ISERROR(VLOOKUP(C79,男子複!C:G,1,FALSE)),"","★"))</f>
        <v/>
      </c>
      <c r="J79" s="67" t="str">
        <f t="shared" si="1"/>
        <v/>
      </c>
      <c r="L79" s="85" t="str">
        <f ca="1">IF(L78="","",L78)</f>
        <v/>
      </c>
      <c r="M79" s="85" t="str">
        <f ca="1">IF(INDIRECT("C79")="","",INDIRECT("C79"))</f>
        <v/>
      </c>
      <c r="N79" s="85" t="str">
        <f ca="1">IF(INDIRECT("D79")="","",INDIRECT("D79"))</f>
        <v/>
      </c>
      <c r="O79" s="85" t="str">
        <f ca="1">IF(INDIRECT("E79")="","",INDIRECT("E79"))</f>
        <v/>
      </c>
    </row>
    <row r="80" spans="1:15" ht="20.100000000000001" customHeight="1" x14ac:dyDescent="0.15">
      <c r="H80" s="67" t="str">
        <f>IF(C80="","",IF(ISERROR(VLOOKUP(C80,男子複!C:G,1,FALSE)),"","★"))</f>
        <v/>
      </c>
      <c r="J80" s="67" t="str">
        <f t="shared" si="1"/>
        <v/>
      </c>
      <c r="L80" s="85"/>
      <c r="M80" s="85"/>
      <c r="N80" s="85"/>
      <c r="O80" s="85"/>
    </row>
  </sheetData>
  <sheetProtection sheet="1" objects="1" scenarios="1"/>
  <mergeCells count="62">
    <mergeCell ref="A64:A65"/>
    <mergeCell ref="B64:B65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6:A47"/>
    <mergeCell ref="B46:B47"/>
    <mergeCell ref="A48:A49"/>
    <mergeCell ref="B48:B49"/>
    <mergeCell ref="A50:A51"/>
    <mergeCell ref="B50:B51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26:A27"/>
    <mergeCell ref="B26:B27"/>
    <mergeCell ref="A20:A21"/>
    <mergeCell ref="B8:B9"/>
    <mergeCell ref="B10:B11"/>
    <mergeCell ref="B12:B13"/>
    <mergeCell ref="B14:B15"/>
    <mergeCell ref="B16:B17"/>
    <mergeCell ref="B18:B19"/>
    <mergeCell ref="B20:B21"/>
    <mergeCell ref="A12:A13"/>
    <mergeCell ref="A14:A15"/>
    <mergeCell ref="A16:A17"/>
    <mergeCell ref="A18:A19"/>
    <mergeCell ref="A6:F6"/>
    <mergeCell ref="A4:G4"/>
    <mergeCell ref="A8:A9"/>
    <mergeCell ref="A10:A11"/>
    <mergeCell ref="A5:D5"/>
    <mergeCell ref="E5:G5"/>
  </mergeCells>
  <phoneticPr fontId="8"/>
  <dataValidations count="1">
    <dataValidation type="list" allowBlank="1" showInputMessage="1" showErrorMessage="1" sqref="A8:A65" xr:uid="{B42D11C6-F7A0-443C-BC87-FF867C33C117}">
      <formula1>"Ａ,Ｂ,40歳以上複,50歳以上複,Ａ（高校以下）,Ｂ（高校以下）,Ｃ（高校以下）"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1200" r:id="rId1"/>
  <headerFooter alignWithMargins="0"/>
  <rowBreaks count="1" manualBreakCount="1">
    <brk id="33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80"/>
  <sheetViews>
    <sheetView zoomScaleNormal="100" workbookViewId="0">
      <selection activeCell="A8" sqref="A8:A9"/>
    </sheetView>
  </sheetViews>
  <sheetFormatPr defaultRowHeight="20.100000000000001" customHeight="1" x14ac:dyDescent="0.15"/>
  <cols>
    <col min="1" max="1" width="14.125" style="38" customWidth="1"/>
    <col min="2" max="2" width="6.125" style="38" customWidth="1"/>
    <col min="3" max="3" width="16.625" style="47" customWidth="1"/>
    <col min="4" max="4" width="15.125" style="48" customWidth="1"/>
    <col min="5" max="5" width="10.625" style="48" customWidth="1"/>
    <col min="6" max="6" width="9.125" style="38" customWidth="1"/>
    <col min="7" max="7" width="12.625" style="47" customWidth="1"/>
    <col min="12" max="15" width="9" style="84"/>
  </cols>
  <sheetData>
    <row r="1" spans="1:15" s="22" customFormat="1" ht="15.95" customHeight="1" x14ac:dyDescent="0.15">
      <c r="A1" s="27"/>
      <c r="B1" s="28" t="s">
        <v>53</v>
      </c>
      <c r="C1" s="41" t="s">
        <v>75</v>
      </c>
      <c r="D1" s="41" t="s">
        <v>76</v>
      </c>
      <c r="E1" s="49"/>
      <c r="F1" s="39"/>
      <c r="G1" s="44"/>
      <c r="L1" s="84"/>
      <c r="M1" s="84"/>
      <c r="N1" s="84"/>
      <c r="O1" s="84"/>
    </row>
    <row r="2" spans="1:15" s="22" customFormat="1" ht="15.95" customHeight="1" x14ac:dyDescent="0.15">
      <c r="A2" s="27" t="s">
        <v>55</v>
      </c>
      <c r="B2" s="29">
        <f>COUNTIF(A:A,"一般")</f>
        <v>0</v>
      </c>
      <c r="C2" s="42">
        <f>COUNTIF(A:A,"40歳以上")</f>
        <v>0</v>
      </c>
      <c r="D2" s="42">
        <f>COUNTIF(A:A,"50歳以上")</f>
        <v>0</v>
      </c>
      <c r="E2" s="44"/>
      <c r="F2" s="39"/>
      <c r="G2" s="44"/>
      <c r="L2" s="84"/>
      <c r="M2" s="84"/>
      <c r="N2" s="84"/>
      <c r="O2" s="84"/>
    </row>
    <row r="3" spans="1:15" s="22" customFormat="1" ht="15.95" customHeight="1" x14ac:dyDescent="0.15">
      <c r="A3" s="27" t="s">
        <v>97</v>
      </c>
      <c r="B3" s="29">
        <f>COUNTIF(A:A,"一般（高校以下）")</f>
        <v>0</v>
      </c>
      <c r="C3" s="44"/>
      <c r="D3" s="44"/>
      <c r="E3" s="44"/>
      <c r="F3" s="39"/>
      <c r="G3" s="44"/>
      <c r="L3" s="84"/>
      <c r="M3" s="84"/>
      <c r="N3" s="84"/>
      <c r="O3" s="84"/>
    </row>
    <row r="4" spans="1:15" s="22" customFormat="1" ht="69.95" customHeight="1" x14ac:dyDescent="0.15">
      <c r="A4" s="211" t="s">
        <v>96</v>
      </c>
      <c r="B4" s="212"/>
      <c r="C4" s="212"/>
      <c r="D4" s="212"/>
      <c r="E4" s="212"/>
      <c r="F4" s="212"/>
      <c r="G4" s="212"/>
      <c r="L4" s="84"/>
      <c r="M4" s="84"/>
      <c r="N4" s="84"/>
      <c r="O4" s="84"/>
    </row>
    <row r="5" spans="1:15" s="22" customFormat="1" ht="29.25" customHeight="1" x14ac:dyDescent="0.15">
      <c r="A5" s="204" t="str">
        <f>IF(申込用紙!B2="", "", 申込用紙!B2)</f>
        <v/>
      </c>
      <c r="B5" s="204"/>
      <c r="C5" s="204"/>
      <c r="D5" s="204"/>
      <c r="E5" s="205" t="str">
        <f>IF(申込用紙!G2="","",申込用紙!G2)</f>
        <v/>
      </c>
      <c r="F5" s="205"/>
      <c r="G5" s="205"/>
      <c r="L5" s="84"/>
      <c r="M5" s="84"/>
      <c r="N5" s="84"/>
      <c r="O5" s="84"/>
    </row>
    <row r="6" spans="1:15" s="22" customFormat="1" ht="39" customHeight="1" x14ac:dyDescent="0.15">
      <c r="A6" s="191" t="s">
        <v>127</v>
      </c>
      <c r="B6" s="192"/>
      <c r="C6" s="192"/>
      <c r="D6" s="192"/>
      <c r="E6" s="192"/>
      <c r="F6" s="192"/>
      <c r="G6" s="45" t="s">
        <v>65</v>
      </c>
      <c r="L6" s="84"/>
      <c r="M6" s="84"/>
      <c r="N6" s="84"/>
      <c r="O6" s="84"/>
    </row>
    <row r="7" spans="1:15" s="22" customFormat="1" ht="25.5" customHeight="1" x14ac:dyDescent="0.15">
      <c r="A7" s="31" t="s">
        <v>45</v>
      </c>
      <c r="B7" s="31" t="s">
        <v>64</v>
      </c>
      <c r="C7" s="43" t="s">
        <v>46</v>
      </c>
      <c r="D7" s="43" t="s">
        <v>67</v>
      </c>
      <c r="E7" s="43" t="s">
        <v>66</v>
      </c>
      <c r="F7" s="32" t="s">
        <v>50</v>
      </c>
      <c r="G7" s="43" t="s">
        <v>47</v>
      </c>
      <c r="L7" s="84"/>
      <c r="M7" s="84"/>
      <c r="N7" s="84"/>
      <c r="O7" s="84"/>
    </row>
    <row r="8" spans="1:15" s="22" customFormat="1" ht="20.100000000000001" customHeight="1" x14ac:dyDescent="0.15">
      <c r="A8" s="206"/>
      <c r="B8" s="206"/>
      <c r="C8" s="99"/>
      <c r="D8" s="100"/>
      <c r="E8" s="100"/>
      <c r="F8" s="98"/>
      <c r="G8" s="99"/>
      <c r="L8" s="85" t="str">
        <f ca="1">IF(INDIRECT("A8")="","",INDIRECT("A8"))</f>
        <v/>
      </c>
      <c r="M8" s="85" t="str">
        <f ca="1">IF(INDIRECT("C8")="","",INDIRECT("C8"))</f>
        <v/>
      </c>
      <c r="N8" s="85" t="str">
        <f ca="1">IF(INDIRECT("D8")="","",INDIRECT("D8"))</f>
        <v/>
      </c>
      <c r="O8" s="85" t="str">
        <f ca="1">IF(INDIRECT("E8")="","",INDIRECT("E8"))</f>
        <v/>
      </c>
    </row>
    <row r="9" spans="1:15" s="22" customFormat="1" ht="20.100000000000001" customHeight="1" x14ac:dyDescent="0.15">
      <c r="A9" s="207"/>
      <c r="B9" s="207"/>
      <c r="C9" s="101"/>
      <c r="D9" s="102"/>
      <c r="E9" s="102"/>
      <c r="F9" s="103"/>
      <c r="G9" s="101"/>
      <c r="L9" s="85" t="str">
        <f ca="1">IF(L8="","",L8)</f>
        <v/>
      </c>
      <c r="M9" s="85" t="str">
        <f ca="1">IF(INDIRECT("C9")="","",INDIRECT("C9"))</f>
        <v/>
      </c>
      <c r="N9" s="85" t="str">
        <f ca="1">IF(INDIRECT("D9")="","",INDIRECT("D9"))</f>
        <v/>
      </c>
      <c r="O9" s="85" t="str">
        <f ca="1">IF(INDIRECT("E9")="","",INDIRECT("E9"))</f>
        <v/>
      </c>
    </row>
    <row r="10" spans="1:15" ht="20.100000000000001" customHeight="1" x14ac:dyDescent="0.15">
      <c r="A10" s="206"/>
      <c r="B10" s="206"/>
      <c r="C10" s="99"/>
      <c r="D10" s="100"/>
      <c r="E10" s="100"/>
      <c r="F10" s="98"/>
      <c r="G10" s="99"/>
      <c r="L10" s="85" t="str">
        <f ca="1">IF(INDIRECT("A10")="","",INDIRECT("A10"))</f>
        <v/>
      </c>
      <c r="M10" s="85" t="str">
        <f ca="1">IF(INDIRECT("C10")="","",INDIRECT("C10"))</f>
        <v/>
      </c>
      <c r="N10" s="85" t="str">
        <f ca="1">IF(INDIRECT("D10")="","",INDIRECT("D10"))</f>
        <v/>
      </c>
      <c r="O10" s="85" t="str">
        <f ca="1">IF(INDIRECT("E10")="","",INDIRECT("E10"))</f>
        <v/>
      </c>
    </row>
    <row r="11" spans="1:15" ht="20.100000000000001" customHeight="1" x14ac:dyDescent="0.15">
      <c r="A11" s="207"/>
      <c r="B11" s="207"/>
      <c r="C11" s="101"/>
      <c r="D11" s="102"/>
      <c r="E11" s="102"/>
      <c r="F11" s="103"/>
      <c r="G11" s="101"/>
      <c r="L11" s="85" t="str">
        <f ca="1">IF(L10="","",L10)</f>
        <v/>
      </c>
      <c r="M11" s="85" t="str">
        <f ca="1">IF(INDIRECT("C11")="","",INDIRECT("C11"))</f>
        <v/>
      </c>
      <c r="N11" s="85" t="str">
        <f ca="1">IF(INDIRECT("D11")="","",INDIRECT("D11"))</f>
        <v/>
      </c>
      <c r="O11" s="85" t="str">
        <f ca="1">IF(INDIRECT("E11")="","",INDIRECT("E11"))</f>
        <v/>
      </c>
    </row>
    <row r="12" spans="1:15" ht="20.100000000000001" customHeight="1" x14ac:dyDescent="0.15">
      <c r="A12" s="206"/>
      <c r="B12" s="206"/>
      <c r="C12" s="99"/>
      <c r="D12" s="100"/>
      <c r="E12" s="100"/>
      <c r="F12" s="98"/>
      <c r="G12" s="99"/>
      <c r="L12" s="85" t="str">
        <f ca="1">IF(INDIRECT("A12")="","",INDIRECT("A12"))</f>
        <v/>
      </c>
      <c r="M12" s="85" t="str">
        <f ca="1">IF(INDIRECT("C12")="","",INDIRECT("C12"))</f>
        <v/>
      </c>
      <c r="N12" s="85" t="str">
        <f ca="1">IF(INDIRECT("D12")="","",INDIRECT("D12"))</f>
        <v/>
      </c>
      <c r="O12" s="85" t="str">
        <f ca="1">IF(INDIRECT("E12")="","",INDIRECT("E12"))</f>
        <v/>
      </c>
    </row>
    <row r="13" spans="1:15" ht="20.100000000000001" customHeight="1" x14ac:dyDescent="0.15">
      <c r="A13" s="207"/>
      <c r="B13" s="207"/>
      <c r="C13" s="101"/>
      <c r="D13" s="102"/>
      <c r="E13" s="102"/>
      <c r="F13" s="103"/>
      <c r="G13" s="101"/>
      <c r="L13" s="85" t="str">
        <f ca="1">IF(L12="","",L12)</f>
        <v/>
      </c>
      <c r="M13" s="85" t="str">
        <f ca="1">IF(INDIRECT("C13")="","",INDIRECT("C13"))</f>
        <v/>
      </c>
      <c r="N13" s="85" t="str">
        <f ca="1">IF(INDIRECT("D13")="","",INDIRECT("D13"))</f>
        <v/>
      </c>
      <c r="O13" s="85" t="str">
        <f ca="1">IF(INDIRECT("E13")="","",INDIRECT("E13"))</f>
        <v/>
      </c>
    </row>
    <row r="14" spans="1:15" ht="20.100000000000001" customHeight="1" x14ac:dyDescent="0.15">
      <c r="A14" s="206"/>
      <c r="B14" s="206"/>
      <c r="C14" s="99"/>
      <c r="D14" s="100"/>
      <c r="E14" s="100"/>
      <c r="F14" s="98"/>
      <c r="G14" s="99"/>
      <c r="L14" s="85" t="str">
        <f ca="1">IF(INDIRECT("A14")="","",INDIRECT("A14"))</f>
        <v/>
      </c>
      <c r="M14" s="85" t="str">
        <f ca="1">IF(INDIRECT("C14")="","",INDIRECT("C14"))</f>
        <v/>
      </c>
      <c r="N14" s="85" t="str">
        <f ca="1">IF(INDIRECT("D14")="","",INDIRECT("D14"))</f>
        <v/>
      </c>
      <c r="O14" s="85" t="str">
        <f ca="1">IF(INDIRECT("E14")="","",INDIRECT("E14"))</f>
        <v/>
      </c>
    </row>
    <row r="15" spans="1:15" ht="20.100000000000001" customHeight="1" x14ac:dyDescent="0.15">
      <c r="A15" s="207"/>
      <c r="B15" s="207"/>
      <c r="C15" s="101"/>
      <c r="D15" s="102"/>
      <c r="E15" s="102"/>
      <c r="F15" s="103"/>
      <c r="G15" s="101"/>
      <c r="L15" s="85" t="str">
        <f ca="1">IF(L14="","",L14)</f>
        <v/>
      </c>
      <c r="M15" s="85" t="str">
        <f ca="1">IF(INDIRECT("C15")="","",INDIRECT("C15"))</f>
        <v/>
      </c>
      <c r="N15" s="85" t="str">
        <f ca="1">IF(INDIRECT("D15")="","",INDIRECT("D15"))</f>
        <v/>
      </c>
      <c r="O15" s="85" t="str">
        <f ca="1">IF(INDIRECT("E15")="","",INDIRECT("E15"))</f>
        <v/>
      </c>
    </row>
    <row r="16" spans="1:15" ht="20.100000000000001" customHeight="1" x14ac:dyDescent="0.15">
      <c r="A16" s="206"/>
      <c r="B16" s="206"/>
      <c r="C16" s="99"/>
      <c r="D16" s="100"/>
      <c r="E16" s="100"/>
      <c r="F16" s="98"/>
      <c r="G16" s="99"/>
      <c r="L16" s="85" t="str">
        <f ca="1">IF(INDIRECT("A16")="","",INDIRECT("A16"))</f>
        <v/>
      </c>
      <c r="M16" s="85" t="str">
        <f ca="1">IF(INDIRECT("C16")="","",INDIRECT("C16"))</f>
        <v/>
      </c>
      <c r="N16" s="85" t="str">
        <f ca="1">IF(INDIRECT("D16")="","",INDIRECT("D16"))</f>
        <v/>
      </c>
      <c r="O16" s="85" t="str">
        <f ca="1">IF(INDIRECT("E16")="","",INDIRECT("E16"))</f>
        <v/>
      </c>
    </row>
    <row r="17" spans="1:15" ht="20.100000000000001" customHeight="1" x14ac:dyDescent="0.15">
      <c r="A17" s="207"/>
      <c r="B17" s="207"/>
      <c r="C17" s="101"/>
      <c r="D17" s="102"/>
      <c r="E17" s="102"/>
      <c r="F17" s="103"/>
      <c r="G17" s="101"/>
      <c r="L17" s="85" t="str">
        <f ca="1">IF(L16="","",L16)</f>
        <v/>
      </c>
      <c r="M17" s="85" t="str">
        <f ca="1">IF(INDIRECT("C17")="","",INDIRECT("C17"))</f>
        <v/>
      </c>
      <c r="N17" s="85" t="str">
        <f ca="1">IF(INDIRECT("D17")="","",INDIRECT("D17"))</f>
        <v/>
      </c>
      <c r="O17" s="85" t="str">
        <f ca="1">IF(INDIRECT("E17")="","",INDIRECT("E17"))</f>
        <v/>
      </c>
    </row>
    <row r="18" spans="1:15" ht="20.100000000000001" customHeight="1" x14ac:dyDescent="0.15">
      <c r="A18" s="206"/>
      <c r="B18" s="206"/>
      <c r="C18" s="99"/>
      <c r="D18" s="100"/>
      <c r="E18" s="100"/>
      <c r="F18" s="98"/>
      <c r="G18" s="99"/>
      <c r="L18" s="85" t="str">
        <f ca="1">IF(INDIRECT("A18")="","",INDIRECT("A18"))</f>
        <v/>
      </c>
      <c r="M18" s="85" t="str">
        <f ca="1">IF(INDIRECT("C18")="","",INDIRECT("C18"))</f>
        <v/>
      </c>
      <c r="N18" s="85" t="str">
        <f ca="1">IF(INDIRECT("D18")="","",INDIRECT("D18"))</f>
        <v/>
      </c>
      <c r="O18" s="85" t="str">
        <f ca="1">IF(INDIRECT("E18")="","",INDIRECT("E18"))</f>
        <v/>
      </c>
    </row>
    <row r="19" spans="1:15" ht="20.100000000000001" customHeight="1" x14ac:dyDescent="0.15">
      <c r="A19" s="207"/>
      <c r="B19" s="207"/>
      <c r="C19" s="101"/>
      <c r="D19" s="102"/>
      <c r="E19" s="102"/>
      <c r="F19" s="103"/>
      <c r="G19" s="101"/>
      <c r="L19" s="85" t="str">
        <f ca="1">IF(L18="","",L18)</f>
        <v/>
      </c>
      <c r="M19" s="85" t="str">
        <f ca="1">IF(INDIRECT("C19")="","",INDIRECT("C19"))</f>
        <v/>
      </c>
      <c r="N19" s="85" t="str">
        <f ca="1">IF(INDIRECT("D19")="","",INDIRECT("D19"))</f>
        <v/>
      </c>
      <c r="O19" s="85" t="str">
        <f ca="1">IF(INDIRECT("E19")="","",INDIRECT("E19"))</f>
        <v/>
      </c>
    </row>
    <row r="20" spans="1:15" ht="20.100000000000001" customHeight="1" x14ac:dyDescent="0.15">
      <c r="A20" s="206"/>
      <c r="B20" s="206"/>
      <c r="C20" s="99"/>
      <c r="D20" s="100"/>
      <c r="E20" s="100"/>
      <c r="F20" s="98"/>
      <c r="G20" s="99"/>
      <c r="L20" s="85" t="str">
        <f ca="1">IF(INDIRECT("A20")="","",INDIRECT("A20"))</f>
        <v/>
      </c>
      <c r="M20" s="85" t="str">
        <f ca="1">IF(INDIRECT("C20")="","",INDIRECT("C20"))</f>
        <v/>
      </c>
      <c r="N20" s="85" t="str">
        <f ca="1">IF(INDIRECT("D20")="","",INDIRECT("D20"))</f>
        <v/>
      </c>
      <c r="O20" s="85" t="str">
        <f ca="1">IF(INDIRECT("E20")="","",INDIRECT("E20"))</f>
        <v/>
      </c>
    </row>
    <row r="21" spans="1:15" ht="20.100000000000001" customHeight="1" x14ac:dyDescent="0.15">
      <c r="A21" s="207"/>
      <c r="B21" s="207"/>
      <c r="C21" s="101"/>
      <c r="D21" s="102"/>
      <c r="E21" s="102"/>
      <c r="F21" s="103"/>
      <c r="G21" s="101"/>
      <c r="L21" s="85" t="str">
        <f ca="1">IF(L20="","",L20)</f>
        <v/>
      </c>
      <c r="M21" s="85" t="str">
        <f ca="1">IF(INDIRECT("C21")="","",INDIRECT("C21"))</f>
        <v/>
      </c>
      <c r="N21" s="85" t="str">
        <f ca="1">IF(INDIRECT("D21")="","",INDIRECT("D21"))</f>
        <v/>
      </c>
      <c r="O21" s="85" t="str">
        <f ca="1">IF(INDIRECT("E21")="","",INDIRECT("E21"))</f>
        <v/>
      </c>
    </row>
    <row r="22" spans="1:15" ht="20.100000000000001" customHeight="1" x14ac:dyDescent="0.15">
      <c r="A22" s="206"/>
      <c r="B22" s="206"/>
      <c r="C22" s="99"/>
      <c r="D22" s="100"/>
      <c r="E22" s="100"/>
      <c r="F22" s="98"/>
      <c r="G22" s="99"/>
      <c r="L22" s="85" t="str">
        <f ca="1">IF(INDIRECT("A22")="","",INDIRECT("A22"))</f>
        <v/>
      </c>
      <c r="M22" s="85" t="str">
        <f ca="1">IF(INDIRECT("C22")="","",INDIRECT("C22"))</f>
        <v/>
      </c>
      <c r="N22" s="85" t="str">
        <f ca="1">IF(INDIRECT("D22")="","",INDIRECT("D22"))</f>
        <v/>
      </c>
      <c r="O22" s="85" t="str">
        <f ca="1">IF(INDIRECT("E22")="","",INDIRECT("E22"))</f>
        <v/>
      </c>
    </row>
    <row r="23" spans="1:15" ht="20.100000000000001" customHeight="1" x14ac:dyDescent="0.15">
      <c r="A23" s="207"/>
      <c r="B23" s="207"/>
      <c r="C23" s="101"/>
      <c r="D23" s="102"/>
      <c r="E23" s="102"/>
      <c r="F23" s="103"/>
      <c r="G23" s="101"/>
      <c r="L23" s="85" t="str">
        <f ca="1">IF(L22="","",L22)</f>
        <v/>
      </c>
      <c r="M23" s="85" t="str">
        <f ca="1">IF(INDIRECT("C23")="","",INDIRECT("C23"))</f>
        <v/>
      </c>
      <c r="N23" s="85" t="str">
        <f ca="1">IF(INDIRECT("D23")="","",INDIRECT("D23"))</f>
        <v/>
      </c>
      <c r="O23" s="85" t="str">
        <f ca="1">IF(INDIRECT("E23")="","",INDIRECT("E23"))</f>
        <v/>
      </c>
    </row>
    <row r="24" spans="1:15" ht="20.100000000000001" customHeight="1" x14ac:dyDescent="0.15">
      <c r="A24" s="206"/>
      <c r="B24" s="206"/>
      <c r="C24" s="99"/>
      <c r="D24" s="100"/>
      <c r="E24" s="100"/>
      <c r="F24" s="98"/>
      <c r="G24" s="99"/>
      <c r="L24" s="85" t="str">
        <f ca="1">IF(INDIRECT("A24")="","",INDIRECT("A24"))</f>
        <v/>
      </c>
      <c r="M24" s="85" t="str">
        <f ca="1">IF(INDIRECT("C24")="","",INDIRECT("C24"))</f>
        <v/>
      </c>
      <c r="N24" s="85" t="str">
        <f ca="1">IF(INDIRECT("D24")="","",INDIRECT("D24"))</f>
        <v/>
      </c>
      <c r="O24" s="85" t="str">
        <f ca="1">IF(INDIRECT("E24")="","",INDIRECT("E24"))</f>
        <v/>
      </c>
    </row>
    <row r="25" spans="1:15" ht="20.100000000000001" customHeight="1" x14ac:dyDescent="0.15">
      <c r="A25" s="207"/>
      <c r="B25" s="207"/>
      <c r="C25" s="101"/>
      <c r="D25" s="102"/>
      <c r="E25" s="102"/>
      <c r="F25" s="103"/>
      <c r="G25" s="101"/>
      <c r="L25" s="85" t="str">
        <f ca="1">IF(L24="","",L24)</f>
        <v/>
      </c>
      <c r="M25" s="85" t="str">
        <f ca="1">IF(INDIRECT("C25")="","",INDIRECT("C25"))</f>
        <v/>
      </c>
      <c r="N25" s="85" t="str">
        <f ca="1">IF(INDIRECT("D25")="","",INDIRECT("D25"))</f>
        <v/>
      </c>
      <c r="O25" s="85" t="str">
        <f ca="1">IF(INDIRECT("E25")="","",INDIRECT("E25"))</f>
        <v/>
      </c>
    </row>
    <row r="26" spans="1:15" ht="20.100000000000001" customHeight="1" x14ac:dyDescent="0.15">
      <c r="A26" s="206"/>
      <c r="B26" s="206"/>
      <c r="C26" s="99"/>
      <c r="D26" s="100"/>
      <c r="E26" s="100"/>
      <c r="F26" s="98"/>
      <c r="G26" s="99"/>
      <c r="L26" s="85" t="str">
        <f ca="1">IF(INDIRECT("A26")="","",INDIRECT("A26"))</f>
        <v/>
      </c>
      <c r="M26" s="85" t="str">
        <f ca="1">IF(INDIRECT("C26")="","",INDIRECT("C26"))</f>
        <v/>
      </c>
      <c r="N26" s="85" t="str">
        <f ca="1">IF(INDIRECT("D26")="","",INDIRECT("D26"))</f>
        <v/>
      </c>
      <c r="O26" s="85" t="str">
        <f ca="1">IF(INDIRECT("E26")="","",INDIRECT("E26"))</f>
        <v/>
      </c>
    </row>
    <row r="27" spans="1:15" ht="20.100000000000001" customHeight="1" x14ac:dyDescent="0.15">
      <c r="A27" s="207"/>
      <c r="B27" s="207"/>
      <c r="C27" s="101"/>
      <c r="D27" s="102"/>
      <c r="E27" s="102"/>
      <c r="F27" s="103"/>
      <c r="G27" s="101"/>
      <c r="L27" s="85" t="str">
        <f ca="1">IF(L26="","",L26)</f>
        <v/>
      </c>
      <c r="M27" s="85" t="str">
        <f ca="1">IF(INDIRECT("C27")="","",INDIRECT("C27"))</f>
        <v/>
      </c>
      <c r="N27" s="85" t="str">
        <f ca="1">IF(INDIRECT("D27")="","",INDIRECT("D27"))</f>
        <v/>
      </c>
      <c r="O27" s="85" t="str">
        <f ca="1">IF(INDIRECT("E27")="","",INDIRECT("E27"))</f>
        <v/>
      </c>
    </row>
    <row r="28" spans="1:15" ht="20.100000000000001" customHeight="1" x14ac:dyDescent="0.15">
      <c r="A28" s="206"/>
      <c r="B28" s="206"/>
      <c r="C28" s="99"/>
      <c r="D28" s="100"/>
      <c r="E28" s="100"/>
      <c r="F28" s="98"/>
      <c r="G28" s="99"/>
      <c r="L28" s="85" t="str">
        <f ca="1">IF(INDIRECT("A28")="","",INDIRECT("A28"))</f>
        <v/>
      </c>
      <c r="M28" s="85" t="str">
        <f ca="1">IF(INDIRECT("C28")="","",INDIRECT("C28"))</f>
        <v/>
      </c>
      <c r="N28" s="85" t="str">
        <f ca="1">IF(INDIRECT("D28")="","",INDIRECT("D28"))</f>
        <v/>
      </c>
      <c r="O28" s="85" t="str">
        <f ca="1">IF(INDIRECT("E28")="","",INDIRECT("E28"))</f>
        <v/>
      </c>
    </row>
    <row r="29" spans="1:15" ht="20.100000000000001" customHeight="1" x14ac:dyDescent="0.15">
      <c r="A29" s="207"/>
      <c r="B29" s="207"/>
      <c r="C29" s="101"/>
      <c r="D29" s="102"/>
      <c r="E29" s="102"/>
      <c r="F29" s="103"/>
      <c r="G29" s="101"/>
      <c r="L29" s="85" t="str">
        <f ca="1">IF(L28="","",L28)</f>
        <v/>
      </c>
      <c r="M29" s="85" t="str">
        <f ca="1">IF(INDIRECT("C29")="","",INDIRECT("C29"))</f>
        <v/>
      </c>
      <c r="N29" s="85" t="str">
        <f ca="1">IF(INDIRECT("D29")="","",INDIRECT("D29"))</f>
        <v/>
      </c>
      <c r="O29" s="85" t="str">
        <f ca="1">IF(INDIRECT("E29")="","",INDIRECT("E29"))</f>
        <v/>
      </c>
    </row>
    <row r="30" spans="1:15" ht="20.100000000000001" customHeight="1" x14ac:dyDescent="0.15">
      <c r="A30" s="206"/>
      <c r="B30" s="206"/>
      <c r="C30" s="99"/>
      <c r="D30" s="100"/>
      <c r="E30" s="100"/>
      <c r="F30" s="98"/>
      <c r="G30" s="99"/>
      <c r="L30" s="85" t="str">
        <f ca="1">IF(INDIRECT("A30")="","",INDIRECT("A30"))</f>
        <v/>
      </c>
      <c r="M30" s="85" t="str">
        <f ca="1">IF(INDIRECT("C30")="","",INDIRECT("C30"))</f>
        <v/>
      </c>
      <c r="N30" s="85" t="str">
        <f ca="1">IF(INDIRECT("D30")="","",INDIRECT("D30"))</f>
        <v/>
      </c>
      <c r="O30" s="85" t="str">
        <f ca="1">IF(INDIRECT("E30")="","",INDIRECT("E30"))</f>
        <v/>
      </c>
    </row>
    <row r="31" spans="1:15" ht="20.100000000000001" customHeight="1" x14ac:dyDescent="0.15">
      <c r="A31" s="207"/>
      <c r="B31" s="207"/>
      <c r="C31" s="101"/>
      <c r="D31" s="102"/>
      <c r="E31" s="102"/>
      <c r="F31" s="103"/>
      <c r="G31" s="101"/>
      <c r="L31" s="85" t="str">
        <f ca="1">IF(L30="","",L30)</f>
        <v/>
      </c>
      <c r="M31" s="85" t="str">
        <f ca="1">IF(INDIRECT("C31")="","",INDIRECT("C31"))</f>
        <v/>
      </c>
      <c r="N31" s="85" t="str">
        <f ca="1">IF(INDIRECT("D31")="","",INDIRECT("D31"))</f>
        <v/>
      </c>
      <c r="O31" s="85" t="str">
        <f ca="1">IF(INDIRECT("E31")="","",INDIRECT("E31"))</f>
        <v/>
      </c>
    </row>
    <row r="32" spans="1:15" ht="20.100000000000001" customHeight="1" x14ac:dyDescent="0.15">
      <c r="A32" s="206"/>
      <c r="B32" s="206"/>
      <c r="C32" s="99"/>
      <c r="D32" s="100"/>
      <c r="E32" s="100"/>
      <c r="F32" s="98"/>
      <c r="G32" s="99"/>
      <c r="L32" s="85" t="str">
        <f ca="1">IF(INDIRECT("A32")="","",INDIRECT("A32"))</f>
        <v/>
      </c>
      <c r="M32" s="85" t="str">
        <f ca="1">IF(INDIRECT("C32")="","",INDIRECT("C32"))</f>
        <v/>
      </c>
      <c r="N32" s="85" t="str">
        <f ca="1">IF(INDIRECT("D32")="","",INDIRECT("D32"))</f>
        <v/>
      </c>
      <c r="O32" s="85" t="str">
        <f ca="1">IF(INDIRECT("E32")="","",INDIRECT("E32"))</f>
        <v/>
      </c>
    </row>
    <row r="33" spans="1:15" ht="20.100000000000001" customHeight="1" x14ac:dyDescent="0.15">
      <c r="A33" s="207"/>
      <c r="B33" s="207"/>
      <c r="C33" s="101"/>
      <c r="D33" s="102"/>
      <c r="E33" s="102"/>
      <c r="F33" s="103"/>
      <c r="G33" s="101"/>
      <c r="L33" s="85" t="str">
        <f ca="1">IF(L32="","",L32)</f>
        <v/>
      </c>
      <c r="M33" s="85" t="str">
        <f ca="1">IF(INDIRECT("C33")="","",INDIRECT("C33"))</f>
        <v/>
      </c>
      <c r="N33" s="85" t="str">
        <f ca="1">IF(INDIRECT("D33")="","",INDIRECT("D33"))</f>
        <v/>
      </c>
      <c r="O33" s="85" t="str">
        <f ca="1">IF(INDIRECT("E33")="","",INDIRECT("E33"))</f>
        <v/>
      </c>
    </row>
    <row r="34" spans="1:15" ht="20.100000000000001" customHeight="1" x14ac:dyDescent="0.15">
      <c r="A34" s="206"/>
      <c r="B34" s="206"/>
      <c r="C34" s="99"/>
      <c r="D34" s="100"/>
      <c r="E34" s="100"/>
      <c r="F34" s="98"/>
      <c r="G34" s="99"/>
      <c r="L34" s="85" t="str">
        <f ca="1">IF(INDIRECT("A34")="","",INDIRECT("A34"))</f>
        <v/>
      </c>
      <c r="M34" s="85" t="str">
        <f ca="1">IF(INDIRECT("C34")="","",INDIRECT("C34"))</f>
        <v/>
      </c>
      <c r="N34" s="85" t="str">
        <f ca="1">IF(INDIRECT("D34")="","",INDIRECT("D34"))</f>
        <v/>
      </c>
      <c r="O34" s="85" t="str">
        <f ca="1">IF(INDIRECT("E34")="","",INDIRECT("E34"))</f>
        <v/>
      </c>
    </row>
    <row r="35" spans="1:15" ht="20.100000000000001" customHeight="1" x14ac:dyDescent="0.15">
      <c r="A35" s="207"/>
      <c r="B35" s="207"/>
      <c r="C35" s="101"/>
      <c r="D35" s="102"/>
      <c r="E35" s="102"/>
      <c r="F35" s="103"/>
      <c r="G35" s="101"/>
      <c r="L35" s="85" t="str">
        <f ca="1">IF(L34="","",L34)</f>
        <v/>
      </c>
      <c r="M35" s="85" t="str">
        <f ca="1">IF(INDIRECT("C35")="","",INDIRECT("C35"))</f>
        <v/>
      </c>
      <c r="N35" s="85" t="str">
        <f ca="1">IF(INDIRECT("D35")="","",INDIRECT("D35"))</f>
        <v/>
      </c>
      <c r="O35" s="85" t="str">
        <f ca="1">IF(INDIRECT("E35")="","",INDIRECT("E35"))</f>
        <v/>
      </c>
    </row>
    <row r="36" spans="1:15" ht="20.100000000000001" customHeight="1" x14ac:dyDescent="0.15">
      <c r="A36" s="206"/>
      <c r="B36" s="206"/>
      <c r="C36" s="99"/>
      <c r="D36" s="100"/>
      <c r="E36" s="100"/>
      <c r="F36" s="98"/>
      <c r="G36" s="99"/>
      <c r="L36" s="85" t="str">
        <f ca="1">IF(INDIRECT("A36")="","",INDIRECT("A36"))</f>
        <v/>
      </c>
      <c r="M36" s="85" t="str">
        <f ca="1">IF(INDIRECT("C36")="","",INDIRECT("C36"))</f>
        <v/>
      </c>
      <c r="N36" s="85" t="str">
        <f ca="1">IF(INDIRECT("D36")="","",INDIRECT("D36"))</f>
        <v/>
      </c>
      <c r="O36" s="85" t="str">
        <f ca="1">IF(INDIRECT("E36")="","",INDIRECT("E36"))</f>
        <v/>
      </c>
    </row>
    <row r="37" spans="1:15" ht="20.100000000000001" customHeight="1" x14ac:dyDescent="0.15">
      <c r="A37" s="207"/>
      <c r="B37" s="207"/>
      <c r="C37" s="101"/>
      <c r="D37" s="102"/>
      <c r="E37" s="102"/>
      <c r="F37" s="103"/>
      <c r="G37" s="101"/>
      <c r="L37" s="85" t="str">
        <f ca="1">IF(L36="","",L36)</f>
        <v/>
      </c>
      <c r="M37" s="85" t="str">
        <f ca="1">IF(INDIRECT("C37")="","",INDIRECT("C37"))</f>
        <v/>
      </c>
      <c r="N37" s="85" t="str">
        <f ca="1">IF(INDIRECT("D37")="","",INDIRECT("D37"))</f>
        <v/>
      </c>
      <c r="O37" s="85" t="str">
        <f ca="1">IF(INDIRECT("E37")="","",INDIRECT("E37"))</f>
        <v/>
      </c>
    </row>
    <row r="38" spans="1:15" ht="20.100000000000001" customHeight="1" x14ac:dyDescent="0.15">
      <c r="A38" s="206"/>
      <c r="B38" s="206"/>
      <c r="C38" s="99"/>
      <c r="D38" s="100"/>
      <c r="E38" s="100"/>
      <c r="F38" s="98"/>
      <c r="G38" s="99"/>
      <c r="L38" s="85" t="str">
        <f ca="1">IF(INDIRECT("A38")="","",INDIRECT("A38"))</f>
        <v/>
      </c>
      <c r="M38" s="85" t="str">
        <f ca="1">IF(INDIRECT("C38")="","",INDIRECT("C38"))</f>
        <v/>
      </c>
      <c r="N38" s="85" t="str">
        <f ca="1">IF(INDIRECT("D38")="","",INDIRECT("D38"))</f>
        <v/>
      </c>
      <c r="O38" s="85" t="str">
        <f ca="1">IF(INDIRECT("E38")="","",INDIRECT("E38"))</f>
        <v/>
      </c>
    </row>
    <row r="39" spans="1:15" ht="20.100000000000001" customHeight="1" x14ac:dyDescent="0.15">
      <c r="A39" s="207"/>
      <c r="B39" s="207"/>
      <c r="C39" s="101"/>
      <c r="D39" s="102"/>
      <c r="E39" s="102"/>
      <c r="F39" s="103"/>
      <c r="G39" s="101"/>
      <c r="L39" s="85" t="str">
        <f ca="1">IF(L38="","",L38)</f>
        <v/>
      </c>
      <c r="M39" s="85" t="str">
        <f ca="1">IF(INDIRECT("C39")="","",INDIRECT("C39"))</f>
        <v/>
      </c>
      <c r="N39" s="85" t="str">
        <f ca="1">IF(INDIRECT("D39")="","",INDIRECT("D39"))</f>
        <v/>
      </c>
      <c r="O39" s="85" t="str">
        <f ca="1">IF(INDIRECT("E39")="","",INDIRECT("E39"))</f>
        <v/>
      </c>
    </row>
    <row r="40" spans="1:15" ht="20.100000000000001" customHeight="1" x14ac:dyDescent="0.15">
      <c r="A40" s="206"/>
      <c r="B40" s="206"/>
      <c r="C40" s="99"/>
      <c r="D40" s="100"/>
      <c r="E40" s="100"/>
      <c r="F40" s="98"/>
      <c r="G40" s="99"/>
      <c r="L40" s="85" t="str">
        <f ca="1">IF(INDIRECT("A40")="","",INDIRECT("A40"))</f>
        <v/>
      </c>
      <c r="M40" s="85" t="str">
        <f ca="1">IF(INDIRECT("C40")="","",INDIRECT("C40"))</f>
        <v/>
      </c>
      <c r="N40" s="85" t="str">
        <f ca="1">IF(INDIRECT("D40")="","",INDIRECT("D40"))</f>
        <v/>
      </c>
      <c r="O40" s="85" t="str">
        <f ca="1">IF(INDIRECT("E40")="","",INDIRECT("E40"))</f>
        <v/>
      </c>
    </row>
    <row r="41" spans="1:15" ht="20.100000000000001" customHeight="1" x14ac:dyDescent="0.15">
      <c r="A41" s="207"/>
      <c r="B41" s="207"/>
      <c r="C41" s="101"/>
      <c r="D41" s="102"/>
      <c r="E41" s="102"/>
      <c r="F41" s="103"/>
      <c r="G41" s="101"/>
      <c r="L41" s="85" t="str">
        <f ca="1">IF(L40="","",L40)</f>
        <v/>
      </c>
      <c r="M41" s="85" t="str">
        <f ca="1">IF(INDIRECT("C41")="","",INDIRECT("C41"))</f>
        <v/>
      </c>
      <c r="N41" s="85" t="str">
        <f ca="1">IF(INDIRECT("D41")="","",INDIRECT("D41"))</f>
        <v/>
      </c>
      <c r="O41" s="85" t="str">
        <f ca="1">IF(INDIRECT("E41")="","",INDIRECT("E41"))</f>
        <v/>
      </c>
    </row>
    <row r="42" spans="1:15" ht="20.100000000000001" customHeight="1" x14ac:dyDescent="0.15">
      <c r="A42" s="206"/>
      <c r="B42" s="206"/>
      <c r="C42" s="99"/>
      <c r="D42" s="100"/>
      <c r="E42" s="100"/>
      <c r="F42" s="98"/>
      <c r="G42" s="99"/>
      <c r="L42" s="85" t="str">
        <f ca="1">IF(INDIRECT("A42")="","",INDIRECT("A42"))</f>
        <v/>
      </c>
      <c r="M42" s="85" t="str">
        <f ca="1">IF(INDIRECT("C42")="","",INDIRECT("C42"))</f>
        <v/>
      </c>
      <c r="N42" s="85" t="str">
        <f ca="1">IF(INDIRECT("D42")="","",INDIRECT("D42"))</f>
        <v/>
      </c>
      <c r="O42" s="85" t="str">
        <f ca="1">IF(INDIRECT("E42")="","",INDIRECT("E42"))</f>
        <v/>
      </c>
    </row>
    <row r="43" spans="1:15" ht="20.100000000000001" customHeight="1" x14ac:dyDescent="0.15">
      <c r="A43" s="207"/>
      <c r="B43" s="207"/>
      <c r="C43" s="101"/>
      <c r="D43" s="102"/>
      <c r="E43" s="102"/>
      <c r="F43" s="103"/>
      <c r="G43" s="101"/>
      <c r="L43" s="85" t="str">
        <f ca="1">IF(L42="","",L42)</f>
        <v/>
      </c>
      <c r="M43" s="85" t="str">
        <f ca="1">IF(INDIRECT("C43")="","",INDIRECT("C43"))</f>
        <v/>
      </c>
      <c r="N43" s="85" t="str">
        <f ca="1">IF(INDIRECT("D43")="","",INDIRECT("D43"))</f>
        <v/>
      </c>
      <c r="O43" s="85" t="str">
        <f ca="1">IF(INDIRECT("E43")="","",INDIRECT("E43"))</f>
        <v/>
      </c>
    </row>
    <row r="44" spans="1:15" ht="20.100000000000001" customHeight="1" x14ac:dyDescent="0.15">
      <c r="A44" s="206"/>
      <c r="B44" s="206"/>
      <c r="C44" s="99"/>
      <c r="D44" s="100"/>
      <c r="E44" s="100"/>
      <c r="F44" s="98"/>
      <c r="G44" s="99"/>
      <c r="L44" s="85" t="str">
        <f ca="1">IF(INDIRECT("A44")="","",INDIRECT("A44"))</f>
        <v/>
      </c>
      <c r="M44" s="85" t="str">
        <f ca="1">IF(INDIRECT("C44")="","",INDIRECT("C44"))</f>
        <v/>
      </c>
      <c r="N44" s="85" t="str">
        <f ca="1">IF(INDIRECT("D44")="","",INDIRECT("D44"))</f>
        <v/>
      </c>
      <c r="O44" s="85" t="str">
        <f ca="1">IF(INDIRECT("E44")="","",INDIRECT("E44"))</f>
        <v/>
      </c>
    </row>
    <row r="45" spans="1:15" ht="20.100000000000001" customHeight="1" x14ac:dyDescent="0.15">
      <c r="A45" s="207"/>
      <c r="B45" s="207"/>
      <c r="C45" s="101"/>
      <c r="D45" s="102"/>
      <c r="E45" s="102"/>
      <c r="F45" s="103"/>
      <c r="G45" s="101"/>
      <c r="L45" s="85" t="str">
        <f ca="1">IF(L44="","",L44)</f>
        <v/>
      </c>
      <c r="M45" s="85" t="str">
        <f ca="1">IF(INDIRECT("C45")="","",INDIRECT("C45"))</f>
        <v/>
      </c>
      <c r="N45" s="85" t="str">
        <f ca="1">IF(INDIRECT("D45")="","",INDIRECT("D45"))</f>
        <v/>
      </c>
      <c r="O45" s="85" t="str">
        <f ca="1">IF(INDIRECT("E45")="","",INDIRECT("E45"))</f>
        <v/>
      </c>
    </row>
    <row r="46" spans="1:15" ht="20.100000000000001" customHeight="1" x14ac:dyDescent="0.15">
      <c r="A46" s="206"/>
      <c r="B46" s="206"/>
      <c r="C46" s="99"/>
      <c r="D46" s="100"/>
      <c r="E46" s="100"/>
      <c r="F46" s="98"/>
      <c r="G46" s="99"/>
      <c r="L46" s="85" t="str">
        <f ca="1">IF(INDIRECT("A46")="","",INDIRECT("A46"))</f>
        <v/>
      </c>
      <c r="M46" s="85" t="str">
        <f ca="1">IF(INDIRECT("C46")="","",INDIRECT("C46"))</f>
        <v/>
      </c>
      <c r="N46" s="85" t="str">
        <f ca="1">IF(INDIRECT("D46")="","",INDIRECT("D46"))</f>
        <v/>
      </c>
      <c r="O46" s="85" t="str">
        <f ca="1">IF(INDIRECT("E46")="","",INDIRECT("E46"))</f>
        <v/>
      </c>
    </row>
    <row r="47" spans="1:15" ht="20.100000000000001" customHeight="1" x14ac:dyDescent="0.15">
      <c r="A47" s="207"/>
      <c r="B47" s="207"/>
      <c r="C47" s="101"/>
      <c r="D47" s="102"/>
      <c r="E47" s="102"/>
      <c r="F47" s="103"/>
      <c r="G47" s="101"/>
      <c r="L47" s="85" t="str">
        <f ca="1">IF(L46="","",L46)</f>
        <v/>
      </c>
      <c r="M47" s="85" t="str">
        <f ca="1">IF(INDIRECT("C47")="","",INDIRECT("C47"))</f>
        <v/>
      </c>
      <c r="N47" s="85" t="str">
        <f ca="1">IF(INDIRECT("D47")="","",INDIRECT("D47"))</f>
        <v/>
      </c>
      <c r="O47" s="85" t="str">
        <f ca="1">IF(INDIRECT("E47")="","",INDIRECT("E47"))</f>
        <v/>
      </c>
    </row>
    <row r="48" spans="1:15" ht="20.100000000000001" customHeight="1" x14ac:dyDescent="0.15">
      <c r="A48" s="206"/>
      <c r="B48" s="206"/>
      <c r="C48" s="99"/>
      <c r="D48" s="100"/>
      <c r="E48" s="100"/>
      <c r="F48" s="98"/>
      <c r="G48" s="99"/>
      <c r="L48" s="85" t="str">
        <f ca="1">IF(INDIRECT("A48")="","",INDIRECT("A48"))</f>
        <v/>
      </c>
      <c r="M48" s="85" t="str">
        <f ca="1">IF(INDIRECT("C48")="","",INDIRECT("C48"))</f>
        <v/>
      </c>
      <c r="N48" s="85" t="str">
        <f ca="1">IF(INDIRECT("D48")="","",INDIRECT("D48"))</f>
        <v/>
      </c>
      <c r="O48" s="85" t="str">
        <f ca="1">IF(INDIRECT("E48")="","",INDIRECT("E48"))</f>
        <v/>
      </c>
    </row>
    <row r="49" spans="1:15" ht="20.100000000000001" customHeight="1" x14ac:dyDescent="0.15">
      <c r="A49" s="207"/>
      <c r="B49" s="207"/>
      <c r="C49" s="101"/>
      <c r="D49" s="102"/>
      <c r="E49" s="102"/>
      <c r="F49" s="103"/>
      <c r="G49" s="101"/>
      <c r="L49" s="85" t="str">
        <f ca="1">IF(L48="","",L48)</f>
        <v/>
      </c>
      <c r="M49" s="85" t="str">
        <f ca="1">IF(INDIRECT("C49")="","",INDIRECT("C49"))</f>
        <v/>
      </c>
      <c r="N49" s="85" t="str">
        <f ca="1">IF(INDIRECT("D49")="","",INDIRECT("D49"))</f>
        <v/>
      </c>
      <c r="O49" s="85" t="str">
        <f ca="1">IF(INDIRECT("E49")="","",INDIRECT("E49"))</f>
        <v/>
      </c>
    </row>
    <row r="50" spans="1:15" ht="20.100000000000001" customHeight="1" x14ac:dyDescent="0.15">
      <c r="A50" s="206"/>
      <c r="B50" s="206"/>
      <c r="C50" s="99"/>
      <c r="D50" s="100"/>
      <c r="E50" s="100"/>
      <c r="F50" s="98"/>
      <c r="G50" s="99"/>
      <c r="L50" s="85" t="str">
        <f ca="1">IF(INDIRECT("A50")="","",INDIRECT("A50"))</f>
        <v/>
      </c>
      <c r="M50" s="85" t="str">
        <f ca="1">IF(INDIRECT("C50")="","",INDIRECT("C50"))</f>
        <v/>
      </c>
      <c r="N50" s="85" t="str">
        <f ca="1">IF(INDIRECT("D50")="","",INDIRECT("D50"))</f>
        <v/>
      </c>
      <c r="O50" s="85" t="str">
        <f ca="1">IF(INDIRECT("E50")="","",INDIRECT("E50"))</f>
        <v/>
      </c>
    </row>
    <row r="51" spans="1:15" ht="20.100000000000001" customHeight="1" x14ac:dyDescent="0.15">
      <c r="A51" s="207"/>
      <c r="B51" s="207"/>
      <c r="C51" s="101"/>
      <c r="D51" s="102"/>
      <c r="E51" s="102"/>
      <c r="F51" s="103"/>
      <c r="G51" s="101"/>
      <c r="L51" s="85" t="str">
        <f ca="1">IF(L50="","",L50)</f>
        <v/>
      </c>
      <c r="M51" s="85" t="str">
        <f ca="1">IF(INDIRECT("C51")="","",INDIRECT("C51"))</f>
        <v/>
      </c>
      <c r="N51" s="85" t="str">
        <f ca="1">IF(INDIRECT("D51")="","",INDIRECT("D51"))</f>
        <v/>
      </c>
      <c r="O51" s="85" t="str">
        <f ca="1">IF(INDIRECT("E51")="","",INDIRECT("E51"))</f>
        <v/>
      </c>
    </row>
    <row r="52" spans="1:15" ht="20.100000000000001" customHeight="1" x14ac:dyDescent="0.15">
      <c r="A52" s="206"/>
      <c r="B52" s="206"/>
      <c r="C52" s="99"/>
      <c r="D52" s="100"/>
      <c r="E52" s="100"/>
      <c r="F52" s="98"/>
      <c r="G52" s="99"/>
      <c r="L52" s="85" t="str">
        <f ca="1">IF(INDIRECT("A52")="","",INDIRECT("A52"))</f>
        <v/>
      </c>
      <c r="M52" s="85" t="str">
        <f ca="1">IF(INDIRECT("C52")="","",INDIRECT("C52"))</f>
        <v/>
      </c>
      <c r="N52" s="85" t="str">
        <f ca="1">IF(INDIRECT("D52")="","",INDIRECT("D52"))</f>
        <v/>
      </c>
      <c r="O52" s="85" t="str">
        <f ca="1">IF(INDIRECT("E52")="","",INDIRECT("E52"))</f>
        <v/>
      </c>
    </row>
    <row r="53" spans="1:15" ht="20.100000000000001" customHeight="1" x14ac:dyDescent="0.15">
      <c r="A53" s="207"/>
      <c r="B53" s="207"/>
      <c r="C53" s="101"/>
      <c r="D53" s="102"/>
      <c r="E53" s="102"/>
      <c r="F53" s="103"/>
      <c r="G53" s="101"/>
      <c r="L53" s="85" t="str">
        <f ca="1">IF(L52="","",L52)</f>
        <v/>
      </c>
      <c r="M53" s="85" t="str">
        <f ca="1">IF(INDIRECT("C53")="","",INDIRECT("C53"))</f>
        <v/>
      </c>
      <c r="N53" s="85" t="str">
        <f ca="1">IF(INDIRECT("D53")="","",INDIRECT("D53"))</f>
        <v/>
      </c>
      <c r="O53" s="85" t="str">
        <f ca="1">IF(INDIRECT("E53")="","",INDIRECT("E53"))</f>
        <v/>
      </c>
    </row>
    <row r="54" spans="1:15" ht="20.100000000000001" customHeight="1" x14ac:dyDescent="0.15">
      <c r="A54" s="206"/>
      <c r="B54" s="206"/>
      <c r="C54" s="99"/>
      <c r="D54" s="100"/>
      <c r="E54" s="100"/>
      <c r="F54" s="98"/>
      <c r="G54" s="99"/>
      <c r="L54" s="85" t="str">
        <f ca="1">IF(INDIRECT("A54")="","",INDIRECT("A54"))</f>
        <v/>
      </c>
      <c r="M54" s="85" t="str">
        <f ca="1">IF(INDIRECT("C54")="","",INDIRECT("C54"))</f>
        <v/>
      </c>
      <c r="N54" s="85" t="str">
        <f ca="1">IF(INDIRECT("D54")="","",INDIRECT("D54"))</f>
        <v/>
      </c>
      <c r="O54" s="85" t="str">
        <f ca="1">IF(INDIRECT("E54")="","",INDIRECT("E54"))</f>
        <v/>
      </c>
    </row>
    <row r="55" spans="1:15" ht="20.100000000000001" customHeight="1" x14ac:dyDescent="0.15">
      <c r="A55" s="207"/>
      <c r="B55" s="207"/>
      <c r="C55" s="101"/>
      <c r="D55" s="102"/>
      <c r="E55" s="102"/>
      <c r="F55" s="103"/>
      <c r="G55" s="101"/>
      <c r="L55" s="85" t="str">
        <f ca="1">IF(L54="","",L54)</f>
        <v/>
      </c>
      <c r="M55" s="85" t="str">
        <f ca="1">IF(INDIRECT("C55")="","",INDIRECT("C55"))</f>
        <v/>
      </c>
      <c r="N55" s="85" t="str">
        <f ca="1">IF(INDIRECT("D55")="","",INDIRECT("D55"))</f>
        <v/>
      </c>
      <c r="O55" s="85" t="str">
        <f ca="1">IF(INDIRECT("E55")="","",INDIRECT("E55"))</f>
        <v/>
      </c>
    </row>
    <row r="56" spans="1:15" ht="20.100000000000001" customHeight="1" x14ac:dyDescent="0.15">
      <c r="A56" s="206"/>
      <c r="B56" s="206"/>
      <c r="C56" s="99"/>
      <c r="D56" s="100"/>
      <c r="E56" s="100"/>
      <c r="F56" s="98"/>
      <c r="G56" s="99"/>
      <c r="L56" s="85" t="str">
        <f ca="1">IF(INDIRECT("A56")="","",INDIRECT("A56"))</f>
        <v/>
      </c>
      <c r="M56" s="85" t="str">
        <f ca="1">IF(INDIRECT("C56")="","",INDIRECT("C56"))</f>
        <v/>
      </c>
      <c r="N56" s="85" t="str">
        <f ca="1">IF(INDIRECT("D56")="","",INDIRECT("D56"))</f>
        <v/>
      </c>
      <c r="O56" s="85" t="str">
        <f ca="1">IF(INDIRECT("E56")="","",INDIRECT("E56"))</f>
        <v/>
      </c>
    </row>
    <row r="57" spans="1:15" ht="20.100000000000001" customHeight="1" x14ac:dyDescent="0.15">
      <c r="A57" s="207"/>
      <c r="B57" s="207"/>
      <c r="C57" s="101"/>
      <c r="D57" s="102"/>
      <c r="E57" s="102"/>
      <c r="F57" s="103"/>
      <c r="G57" s="101"/>
      <c r="L57" s="85" t="str">
        <f ca="1">IF(L56="","",L56)</f>
        <v/>
      </c>
      <c r="M57" s="85" t="str">
        <f ca="1">IF(INDIRECT("C57")="","",INDIRECT("C57"))</f>
        <v/>
      </c>
      <c r="N57" s="85" t="str">
        <f ca="1">IF(INDIRECT("D57")="","",INDIRECT("D57"))</f>
        <v/>
      </c>
      <c r="O57" s="85" t="str">
        <f ca="1">IF(INDIRECT("E57")="","",INDIRECT("E57"))</f>
        <v/>
      </c>
    </row>
    <row r="58" spans="1:15" ht="20.100000000000001" customHeight="1" x14ac:dyDescent="0.15">
      <c r="A58" s="206"/>
      <c r="B58" s="206"/>
      <c r="C58" s="99"/>
      <c r="D58" s="100"/>
      <c r="E58" s="100"/>
      <c r="F58" s="98"/>
      <c r="G58" s="99"/>
      <c r="L58" s="85" t="str">
        <f ca="1">IF(INDIRECT("A58")="","",INDIRECT("A58"))</f>
        <v/>
      </c>
      <c r="M58" s="85" t="str">
        <f ca="1">IF(INDIRECT("C58")="","",INDIRECT("C58"))</f>
        <v/>
      </c>
      <c r="N58" s="85" t="str">
        <f ca="1">IF(INDIRECT("D58")="","",INDIRECT("D58"))</f>
        <v/>
      </c>
      <c r="O58" s="85" t="str">
        <f ca="1">IF(INDIRECT("E58")="","",INDIRECT("E58"))</f>
        <v/>
      </c>
    </row>
    <row r="59" spans="1:15" ht="20.100000000000001" customHeight="1" x14ac:dyDescent="0.15">
      <c r="A59" s="207"/>
      <c r="B59" s="207"/>
      <c r="C59" s="101"/>
      <c r="D59" s="102"/>
      <c r="E59" s="102"/>
      <c r="F59" s="103"/>
      <c r="G59" s="101"/>
      <c r="L59" s="85" t="str">
        <f ca="1">IF(L58="","",L58)</f>
        <v/>
      </c>
      <c r="M59" s="85" t="str">
        <f ca="1">IF(INDIRECT("C59")="","",INDIRECT("C59"))</f>
        <v/>
      </c>
      <c r="N59" s="85" t="str">
        <f ca="1">IF(INDIRECT("D59")="","",INDIRECT("D59"))</f>
        <v/>
      </c>
      <c r="O59" s="85" t="str">
        <f ca="1">IF(INDIRECT("E59")="","",INDIRECT("E59"))</f>
        <v/>
      </c>
    </row>
    <row r="60" spans="1:15" ht="20.100000000000001" customHeight="1" x14ac:dyDescent="0.15">
      <c r="A60" s="206"/>
      <c r="B60" s="206"/>
      <c r="C60" s="99"/>
      <c r="D60" s="100"/>
      <c r="E60" s="100"/>
      <c r="F60" s="98"/>
      <c r="G60" s="99"/>
      <c r="L60" s="85" t="str">
        <f ca="1">IF(INDIRECT("A60")="","",INDIRECT("A60"))</f>
        <v/>
      </c>
      <c r="M60" s="85" t="str">
        <f ca="1">IF(INDIRECT("C60")="","",INDIRECT("C60"))</f>
        <v/>
      </c>
      <c r="N60" s="85" t="str">
        <f ca="1">IF(INDIRECT("D60")="","",INDIRECT("D60"))</f>
        <v/>
      </c>
      <c r="O60" s="85" t="str">
        <f ca="1">IF(INDIRECT("E60")="","",INDIRECT("E60"))</f>
        <v/>
      </c>
    </row>
    <row r="61" spans="1:15" ht="20.100000000000001" customHeight="1" x14ac:dyDescent="0.15">
      <c r="A61" s="207"/>
      <c r="B61" s="207"/>
      <c r="C61" s="101"/>
      <c r="D61" s="102"/>
      <c r="E61" s="102"/>
      <c r="F61" s="103"/>
      <c r="G61" s="101"/>
      <c r="L61" s="85" t="str">
        <f ca="1">IF(L60="","",L60)</f>
        <v/>
      </c>
      <c r="M61" s="85" t="str">
        <f ca="1">IF(INDIRECT("C61")="","",INDIRECT("C61"))</f>
        <v/>
      </c>
      <c r="N61" s="85" t="str">
        <f ca="1">IF(INDIRECT("D61")="","",INDIRECT("D61"))</f>
        <v/>
      </c>
      <c r="O61" s="85" t="str">
        <f ca="1">IF(INDIRECT("E61")="","",INDIRECT("E61"))</f>
        <v/>
      </c>
    </row>
    <row r="62" spans="1:15" ht="20.100000000000001" customHeight="1" x14ac:dyDescent="0.15">
      <c r="A62" s="206"/>
      <c r="B62" s="206"/>
      <c r="C62" s="99"/>
      <c r="D62" s="100"/>
      <c r="E62" s="100"/>
      <c r="F62" s="98"/>
      <c r="G62" s="99"/>
      <c r="L62" s="85" t="str">
        <f ca="1">IF(INDIRECT("A62")="","",INDIRECT("A62"))</f>
        <v/>
      </c>
      <c r="M62" s="85" t="str">
        <f ca="1">IF(INDIRECT("C62")="","",INDIRECT("C62"))</f>
        <v/>
      </c>
      <c r="N62" s="85" t="str">
        <f ca="1">IF(INDIRECT("D62")="","",INDIRECT("D62"))</f>
        <v/>
      </c>
      <c r="O62" s="85" t="str">
        <f ca="1">IF(INDIRECT("E62")="","",INDIRECT("E62"))</f>
        <v/>
      </c>
    </row>
    <row r="63" spans="1:15" ht="20.100000000000001" customHeight="1" x14ac:dyDescent="0.15">
      <c r="A63" s="207"/>
      <c r="B63" s="207"/>
      <c r="C63" s="101"/>
      <c r="D63" s="102"/>
      <c r="E63" s="102"/>
      <c r="F63" s="103"/>
      <c r="G63" s="101"/>
      <c r="L63" s="85" t="str">
        <f ca="1">IF(L62="","",L62)</f>
        <v/>
      </c>
      <c r="M63" s="85" t="str">
        <f ca="1">IF(INDIRECT("C63")="","",INDIRECT("C63"))</f>
        <v/>
      </c>
      <c r="N63" s="85" t="str">
        <f ca="1">IF(INDIRECT("D63")="","",INDIRECT("D63"))</f>
        <v/>
      </c>
      <c r="O63" s="85" t="str">
        <f ca="1">IF(INDIRECT("E63")="","",INDIRECT("E63"))</f>
        <v/>
      </c>
    </row>
    <row r="64" spans="1:15" ht="20.100000000000001" customHeight="1" x14ac:dyDescent="0.15">
      <c r="A64" s="206"/>
      <c r="B64" s="206"/>
      <c r="C64" s="99"/>
      <c r="D64" s="100"/>
      <c r="E64" s="100"/>
      <c r="F64" s="98"/>
      <c r="G64" s="99"/>
      <c r="L64" s="85" t="str">
        <f ca="1">IF(INDIRECT("A64")="","",INDIRECT("A64"))</f>
        <v/>
      </c>
      <c r="M64" s="85" t="str">
        <f ca="1">IF(INDIRECT("C64")="","",INDIRECT("C64"))</f>
        <v/>
      </c>
      <c r="N64" s="85" t="str">
        <f ca="1">IF(INDIRECT("D64")="","",INDIRECT("D64"))</f>
        <v/>
      </c>
      <c r="O64" s="85" t="str">
        <f ca="1">IF(INDIRECT("E64")="","",INDIRECT("E64"))</f>
        <v/>
      </c>
    </row>
    <row r="65" spans="1:15" ht="20.100000000000001" customHeight="1" x14ac:dyDescent="0.15">
      <c r="A65" s="207"/>
      <c r="B65" s="207"/>
      <c r="C65" s="101"/>
      <c r="D65" s="102"/>
      <c r="E65" s="102"/>
      <c r="F65" s="103"/>
      <c r="G65" s="101"/>
      <c r="L65" s="85" t="str">
        <f ca="1">IF(L64="","",L64)</f>
        <v/>
      </c>
      <c r="M65" s="85" t="str">
        <f ca="1">IF(INDIRECT("C65")="","",INDIRECT("C65"))</f>
        <v/>
      </c>
      <c r="N65" s="85" t="str">
        <f ca="1">IF(INDIRECT("D65")="","",INDIRECT("D65"))</f>
        <v/>
      </c>
      <c r="O65" s="85" t="str">
        <f ca="1">IF(INDIRECT("E65")="","",INDIRECT("E65"))</f>
        <v/>
      </c>
    </row>
    <row r="66" spans="1:15" ht="20.100000000000001" customHeight="1" x14ac:dyDescent="0.15">
      <c r="L66" s="85" t="str">
        <f ca="1">IF(INDIRECT("A66")="","",INDIRECT("A66"))</f>
        <v/>
      </c>
      <c r="M66" s="85" t="str">
        <f ca="1">IF(INDIRECT("C66")="","",INDIRECT("C66"))</f>
        <v/>
      </c>
      <c r="N66" s="85" t="str">
        <f ca="1">IF(INDIRECT("D66")="","",INDIRECT("D66"))</f>
        <v/>
      </c>
      <c r="O66" s="85" t="str">
        <f ca="1">IF(INDIRECT("E66")="","",INDIRECT("E66"))</f>
        <v/>
      </c>
    </row>
    <row r="67" spans="1:15" ht="20.100000000000001" customHeight="1" x14ac:dyDescent="0.15">
      <c r="L67" s="85" t="str">
        <f ca="1">IF(L66="","",L66)</f>
        <v/>
      </c>
      <c r="M67" s="85" t="str">
        <f ca="1">IF(INDIRECT("C67")="","",INDIRECT("C67"))</f>
        <v/>
      </c>
      <c r="N67" s="85" t="str">
        <f ca="1">IF(INDIRECT("D67")="","",INDIRECT("D67"))</f>
        <v/>
      </c>
      <c r="O67" s="85" t="str">
        <f ca="1">IF(INDIRECT("E67")="","",INDIRECT("E67"))</f>
        <v/>
      </c>
    </row>
    <row r="68" spans="1:15" ht="20.100000000000001" customHeight="1" x14ac:dyDescent="0.15">
      <c r="L68" s="85" t="str">
        <f ca="1">IF(INDIRECT("A68")="","",INDIRECT("A68"))</f>
        <v/>
      </c>
      <c r="M68" s="85" t="str">
        <f ca="1">IF(INDIRECT("C68")="","",INDIRECT("C68"))</f>
        <v/>
      </c>
      <c r="N68" s="85" t="str">
        <f ca="1">IF(INDIRECT("D68")="","",INDIRECT("D68"))</f>
        <v/>
      </c>
      <c r="O68" s="85" t="str">
        <f ca="1">IF(INDIRECT("E68")="","",INDIRECT("E68"))</f>
        <v/>
      </c>
    </row>
    <row r="69" spans="1:15" ht="20.100000000000001" customHeight="1" x14ac:dyDescent="0.15">
      <c r="L69" s="85" t="str">
        <f ca="1">IF(L68="","",L68)</f>
        <v/>
      </c>
      <c r="M69" s="85" t="str">
        <f ca="1">IF(INDIRECT("C69")="","",INDIRECT("C69"))</f>
        <v/>
      </c>
      <c r="N69" s="85" t="str">
        <f ca="1">IF(INDIRECT("D69")="","",INDIRECT("D69"))</f>
        <v/>
      </c>
      <c r="O69" s="85" t="str">
        <f ca="1">IF(INDIRECT("E69")="","",INDIRECT("E69"))</f>
        <v/>
      </c>
    </row>
    <row r="70" spans="1:15" ht="20.100000000000001" customHeight="1" x14ac:dyDescent="0.15">
      <c r="L70" s="85" t="str">
        <f ca="1">IF(INDIRECT("A70")="","",INDIRECT("A70"))</f>
        <v/>
      </c>
      <c r="M70" s="85" t="str">
        <f ca="1">IF(INDIRECT("C70")="","",INDIRECT("C70"))</f>
        <v/>
      </c>
      <c r="N70" s="85" t="str">
        <f ca="1">IF(INDIRECT("D70")="","",INDIRECT("D70"))</f>
        <v/>
      </c>
      <c r="O70" s="85" t="str">
        <f ca="1">IF(INDIRECT("E70")="","",INDIRECT("E70"))</f>
        <v/>
      </c>
    </row>
    <row r="71" spans="1:15" ht="20.100000000000001" customHeight="1" x14ac:dyDescent="0.15">
      <c r="L71" s="85" t="str">
        <f ca="1">IF(L70="","",L70)</f>
        <v/>
      </c>
      <c r="M71" s="85" t="str">
        <f ca="1">IF(INDIRECT("C71")="","",INDIRECT("C71"))</f>
        <v/>
      </c>
      <c r="N71" s="85" t="str">
        <f ca="1">IF(INDIRECT("D71")="","",INDIRECT("D71"))</f>
        <v/>
      </c>
      <c r="O71" s="85" t="str">
        <f ca="1">IF(INDIRECT("E71")="","",INDIRECT("E71"))</f>
        <v/>
      </c>
    </row>
    <row r="72" spans="1:15" ht="20.100000000000001" customHeight="1" x14ac:dyDescent="0.15">
      <c r="L72" s="85" t="str">
        <f ca="1">IF(INDIRECT("A72")="","",INDIRECT("A72"))</f>
        <v/>
      </c>
      <c r="M72" s="85" t="str">
        <f ca="1">IF(INDIRECT("C72")="","",INDIRECT("C72"))</f>
        <v/>
      </c>
      <c r="N72" s="85" t="str">
        <f ca="1">IF(INDIRECT("D72")="","",INDIRECT("D72"))</f>
        <v/>
      </c>
      <c r="O72" s="85" t="str">
        <f ca="1">IF(INDIRECT("E72")="","",INDIRECT("E72"))</f>
        <v/>
      </c>
    </row>
    <row r="73" spans="1:15" ht="20.100000000000001" customHeight="1" x14ac:dyDescent="0.15">
      <c r="L73" s="85" t="str">
        <f ca="1">IF(L72="","",L72)</f>
        <v/>
      </c>
      <c r="M73" s="85" t="str">
        <f ca="1">IF(INDIRECT("C73")="","",INDIRECT("C73"))</f>
        <v/>
      </c>
      <c r="N73" s="85" t="str">
        <f ca="1">IF(INDIRECT("D73")="","",INDIRECT("D73"))</f>
        <v/>
      </c>
      <c r="O73" s="85" t="str">
        <f ca="1">IF(INDIRECT("E73")="","",INDIRECT("E73"))</f>
        <v/>
      </c>
    </row>
    <row r="74" spans="1:15" ht="20.100000000000001" customHeight="1" x14ac:dyDescent="0.15">
      <c r="L74" s="85" t="str">
        <f ca="1">IF(INDIRECT("A74")="","",INDIRECT("A74"))</f>
        <v/>
      </c>
      <c r="M74" s="85" t="str">
        <f ca="1">IF(INDIRECT("C74")="","",INDIRECT("C74"))</f>
        <v/>
      </c>
      <c r="N74" s="85" t="str">
        <f ca="1">IF(INDIRECT("D74")="","",INDIRECT("D74"))</f>
        <v/>
      </c>
      <c r="O74" s="85" t="str">
        <f ca="1">IF(INDIRECT("E74")="","",INDIRECT("E74"))</f>
        <v/>
      </c>
    </row>
    <row r="75" spans="1:15" ht="20.100000000000001" customHeight="1" x14ac:dyDescent="0.15">
      <c r="L75" s="85" t="str">
        <f ca="1">IF(L74="","",L74)</f>
        <v/>
      </c>
      <c r="M75" s="85" t="str">
        <f ca="1">IF(INDIRECT("C75")="","",INDIRECT("C75"))</f>
        <v/>
      </c>
      <c r="N75" s="85" t="str">
        <f ca="1">IF(INDIRECT("D75")="","",INDIRECT("D75"))</f>
        <v/>
      </c>
      <c r="O75" s="85" t="str">
        <f ca="1">IF(INDIRECT("E75")="","",INDIRECT("E75"))</f>
        <v/>
      </c>
    </row>
    <row r="76" spans="1:15" ht="20.100000000000001" customHeight="1" x14ac:dyDescent="0.15">
      <c r="L76" s="85" t="str">
        <f ca="1">IF(INDIRECT("A76")="","",INDIRECT("A76"))</f>
        <v/>
      </c>
      <c r="M76" s="85" t="str">
        <f ca="1">IF(INDIRECT("C76")="","",INDIRECT("C76"))</f>
        <v/>
      </c>
      <c r="N76" s="85" t="str">
        <f ca="1">IF(INDIRECT("D76")="","",INDIRECT("D76"))</f>
        <v/>
      </c>
      <c r="O76" s="85" t="str">
        <f ca="1">IF(INDIRECT("E76")="","",INDIRECT("E76"))</f>
        <v/>
      </c>
    </row>
    <row r="77" spans="1:15" ht="20.100000000000001" customHeight="1" x14ac:dyDescent="0.15">
      <c r="L77" s="85" t="str">
        <f ca="1">IF(L76="","",L76)</f>
        <v/>
      </c>
      <c r="M77" s="85" t="str">
        <f ca="1">IF(INDIRECT("C77")="","",INDIRECT("C77"))</f>
        <v/>
      </c>
      <c r="N77" s="85" t="str">
        <f ca="1">IF(INDIRECT("D77")="","",INDIRECT("D77"))</f>
        <v/>
      </c>
      <c r="O77" s="85" t="str">
        <f ca="1">IF(INDIRECT("E77")="","",INDIRECT("E77"))</f>
        <v/>
      </c>
    </row>
    <row r="78" spans="1:15" ht="20.100000000000001" customHeight="1" x14ac:dyDescent="0.15">
      <c r="L78" s="85" t="str">
        <f ca="1">IF(INDIRECT("A78")="","",INDIRECT("A78"))</f>
        <v/>
      </c>
      <c r="M78" s="85" t="str">
        <f ca="1">IF(INDIRECT("C78")="","",INDIRECT("C78"))</f>
        <v/>
      </c>
      <c r="N78" s="85" t="str">
        <f ca="1">IF(INDIRECT("D78")="","",INDIRECT("D78"))</f>
        <v/>
      </c>
      <c r="O78" s="85" t="str">
        <f ca="1">IF(INDIRECT("E78")="","",INDIRECT("E78"))</f>
        <v/>
      </c>
    </row>
    <row r="79" spans="1:15" ht="20.100000000000001" customHeight="1" x14ac:dyDescent="0.15">
      <c r="L79" s="85" t="str">
        <f ca="1">IF(L78="","",L78)</f>
        <v/>
      </c>
      <c r="M79" s="85" t="str">
        <f ca="1">IF(INDIRECT("C79")="","",INDIRECT("C79"))</f>
        <v/>
      </c>
      <c r="N79" s="85" t="str">
        <f ca="1">IF(INDIRECT("D79")="","",INDIRECT("D79"))</f>
        <v/>
      </c>
      <c r="O79" s="85" t="str">
        <f ca="1">IF(INDIRECT("E79")="","",INDIRECT("E79"))</f>
        <v/>
      </c>
    </row>
    <row r="80" spans="1:15" ht="20.100000000000001" customHeight="1" x14ac:dyDescent="0.15">
      <c r="L80" s="85"/>
      <c r="M80" s="85"/>
      <c r="N80" s="85"/>
      <c r="O80" s="85"/>
    </row>
  </sheetData>
  <mergeCells count="62">
    <mergeCell ref="A6:F6"/>
    <mergeCell ref="A4:G4"/>
    <mergeCell ref="A8:A9"/>
    <mergeCell ref="A10:A11"/>
    <mergeCell ref="A5:D5"/>
    <mergeCell ref="E5:G5"/>
    <mergeCell ref="B8:B9"/>
    <mergeCell ref="B10:B11"/>
    <mergeCell ref="B18:B19"/>
    <mergeCell ref="B20:B21"/>
    <mergeCell ref="A12:A13"/>
    <mergeCell ref="A14:A15"/>
    <mergeCell ref="A16:A17"/>
    <mergeCell ref="A18:A19"/>
    <mergeCell ref="B12:B13"/>
    <mergeCell ref="B14:B15"/>
    <mergeCell ref="B16:B17"/>
    <mergeCell ref="A22:A23"/>
    <mergeCell ref="B22:B23"/>
    <mergeCell ref="A24:A25"/>
    <mergeCell ref="B24:B25"/>
    <mergeCell ref="A20:A21"/>
    <mergeCell ref="A30:A31"/>
    <mergeCell ref="B30:B31"/>
    <mergeCell ref="A32:A33"/>
    <mergeCell ref="B32:B33"/>
    <mergeCell ref="A26:A27"/>
    <mergeCell ref="B26:B27"/>
    <mergeCell ref="A28:A29"/>
    <mergeCell ref="B28:B29"/>
    <mergeCell ref="A38:A39"/>
    <mergeCell ref="B38:B39"/>
    <mergeCell ref="A40:A41"/>
    <mergeCell ref="B40:B41"/>
    <mergeCell ref="A34:A35"/>
    <mergeCell ref="B34:B35"/>
    <mergeCell ref="A36:A37"/>
    <mergeCell ref="B36:B37"/>
    <mergeCell ref="A46:A47"/>
    <mergeCell ref="B46:B47"/>
    <mergeCell ref="A48:A49"/>
    <mergeCell ref="B48:B49"/>
    <mergeCell ref="A42:A43"/>
    <mergeCell ref="B42:B43"/>
    <mergeCell ref="A44:A45"/>
    <mergeCell ref="B44:B45"/>
    <mergeCell ref="A54:A55"/>
    <mergeCell ref="B54:B55"/>
    <mergeCell ref="A56:A57"/>
    <mergeCell ref="B56:B57"/>
    <mergeCell ref="A50:A51"/>
    <mergeCell ref="B50:B51"/>
    <mergeCell ref="A52:A53"/>
    <mergeCell ref="B52:B53"/>
    <mergeCell ref="A62:A63"/>
    <mergeCell ref="B62:B63"/>
    <mergeCell ref="A64:A65"/>
    <mergeCell ref="B64:B65"/>
    <mergeCell ref="A58:A59"/>
    <mergeCell ref="B58:B59"/>
    <mergeCell ref="A60:A61"/>
    <mergeCell ref="B60:B61"/>
  </mergeCells>
  <phoneticPr fontId="8"/>
  <dataValidations count="1">
    <dataValidation type="list" allowBlank="1" showInputMessage="1" showErrorMessage="1" sqref="A8:A65" xr:uid="{00000000-0002-0000-0500-000000000000}">
      <formula1>"一般,40歳以上,50歳以上,一般（高校以下）"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1200" r:id="rId1"/>
  <headerFooter alignWithMargins="0"/>
  <rowBreaks count="1" manualBreakCount="1">
    <brk id="3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100"/>
  <sheetViews>
    <sheetView workbookViewId="0">
      <selection activeCell="BH12" sqref="BH12"/>
    </sheetView>
  </sheetViews>
  <sheetFormatPr defaultRowHeight="11.25" x14ac:dyDescent="0.15"/>
  <cols>
    <col min="1" max="5" width="6.25" style="86" customWidth="1"/>
    <col min="6" max="25" width="3.625" style="87" customWidth="1"/>
    <col min="26" max="41" width="4.75" style="86" customWidth="1"/>
    <col min="42" max="42" width="4.625" style="86" customWidth="1"/>
    <col min="43" max="50" width="4.75" style="86" customWidth="1"/>
    <col min="51" max="16384" width="9" style="87"/>
  </cols>
  <sheetData>
    <row r="1" spans="1:50" s="88" customFormat="1" ht="15" thickBot="1" x14ac:dyDescent="0.2">
      <c r="A1" s="107" t="s">
        <v>98</v>
      </c>
      <c r="B1" s="108" t="s">
        <v>99</v>
      </c>
      <c r="C1" s="108" t="s">
        <v>100</v>
      </c>
      <c r="D1" s="108" t="s">
        <v>102</v>
      </c>
      <c r="E1" s="108" t="s">
        <v>101</v>
      </c>
      <c r="F1" s="109" t="s">
        <v>106</v>
      </c>
      <c r="G1" s="109" t="s">
        <v>107</v>
      </c>
      <c r="H1" s="109" t="s">
        <v>108</v>
      </c>
      <c r="I1" s="109" t="s">
        <v>109</v>
      </c>
      <c r="J1" s="109" t="s">
        <v>110</v>
      </c>
      <c r="K1" s="109" t="s">
        <v>111</v>
      </c>
      <c r="L1" s="109" t="s">
        <v>112</v>
      </c>
      <c r="M1" s="109" t="s">
        <v>113</v>
      </c>
      <c r="N1" s="109" t="s">
        <v>114</v>
      </c>
      <c r="O1" s="109" t="s">
        <v>115</v>
      </c>
      <c r="P1" s="109" t="s">
        <v>116</v>
      </c>
      <c r="Q1" s="109" t="s">
        <v>117</v>
      </c>
      <c r="R1" s="109" t="s">
        <v>118</v>
      </c>
      <c r="S1" s="109" t="s">
        <v>119</v>
      </c>
      <c r="T1" s="109" t="s">
        <v>120</v>
      </c>
      <c r="U1" s="109" t="s">
        <v>121</v>
      </c>
      <c r="V1" s="109" t="s">
        <v>122</v>
      </c>
      <c r="W1" s="109" t="s">
        <v>123</v>
      </c>
      <c r="X1" s="109" t="s">
        <v>124</v>
      </c>
      <c r="Y1" s="110" t="s">
        <v>125</v>
      </c>
      <c r="Z1" s="108" t="s">
        <v>103</v>
      </c>
      <c r="AA1" s="108" t="s">
        <v>45</v>
      </c>
      <c r="AB1" s="108" t="s">
        <v>100</v>
      </c>
      <c r="AC1" s="108" t="s">
        <v>104</v>
      </c>
      <c r="AD1" s="108" t="s">
        <v>105</v>
      </c>
      <c r="AE1" s="107" t="s">
        <v>103</v>
      </c>
      <c r="AF1" s="108" t="s">
        <v>45</v>
      </c>
      <c r="AG1" s="108" t="s">
        <v>100</v>
      </c>
      <c r="AH1" s="108" t="s">
        <v>104</v>
      </c>
      <c r="AI1" s="111" t="s">
        <v>105</v>
      </c>
      <c r="AJ1" s="108" t="s">
        <v>103</v>
      </c>
      <c r="AK1" s="108" t="s">
        <v>45</v>
      </c>
      <c r="AL1" s="108" t="s">
        <v>100</v>
      </c>
      <c r="AM1" s="108" t="s">
        <v>104</v>
      </c>
      <c r="AN1" s="108" t="s">
        <v>105</v>
      </c>
      <c r="AO1" s="107" t="s">
        <v>103</v>
      </c>
      <c r="AP1" s="108" t="s">
        <v>45</v>
      </c>
      <c r="AQ1" s="108" t="s">
        <v>100</v>
      </c>
      <c r="AR1" s="108" t="s">
        <v>104</v>
      </c>
      <c r="AS1" s="111" t="s">
        <v>105</v>
      </c>
      <c r="AT1" s="108" t="s">
        <v>103</v>
      </c>
      <c r="AU1" s="108" t="s">
        <v>45</v>
      </c>
      <c r="AV1" s="108" t="s">
        <v>100</v>
      </c>
      <c r="AW1" s="108" t="s">
        <v>104</v>
      </c>
      <c r="AX1" s="108" t="s">
        <v>105</v>
      </c>
    </row>
    <row r="2" spans="1:50" x14ac:dyDescent="0.15">
      <c r="A2" s="112" t="s">
        <v>128</v>
      </c>
      <c r="B2" s="86">
        <f>申込用紙!B2</f>
        <v>0</v>
      </c>
      <c r="C2" s="86">
        <f>申込用紙!G2</f>
        <v>0</v>
      </c>
      <c r="D2" s="89">
        <f>申込用紙!G28</f>
        <v>0</v>
      </c>
      <c r="E2" s="86">
        <f>申込用紙!C28</f>
        <v>0</v>
      </c>
      <c r="F2" s="87">
        <f>申込用紙!D8</f>
        <v>0</v>
      </c>
      <c r="G2" s="87">
        <f>申込用紙!D9</f>
        <v>0</v>
      </c>
      <c r="H2" s="87">
        <f>申込用紙!D10</f>
        <v>0</v>
      </c>
      <c r="I2" s="87">
        <f>申込用紙!D11</f>
        <v>0</v>
      </c>
      <c r="J2" s="87">
        <f>申込用紙!D12</f>
        <v>0</v>
      </c>
      <c r="K2" s="87">
        <f>申込用紙!D13</f>
        <v>0</v>
      </c>
      <c r="L2" s="87">
        <f>申込用紙!D14</f>
        <v>0</v>
      </c>
      <c r="M2" s="87">
        <f>申込用紙!D15</f>
        <v>0</v>
      </c>
      <c r="N2" s="87">
        <f>申込用紙!D16</f>
        <v>0</v>
      </c>
      <c r="O2" s="87">
        <f>申込用紙!D17</f>
        <v>0</v>
      </c>
      <c r="P2" s="87">
        <f>申込用紙!D18</f>
        <v>0</v>
      </c>
      <c r="Q2" s="87">
        <f>申込用紙!D19</f>
        <v>0</v>
      </c>
      <c r="R2" s="87">
        <f>申込用紙!D20</f>
        <v>0</v>
      </c>
      <c r="S2" s="87">
        <f>申込用紙!D21</f>
        <v>0</v>
      </c>
      <c r="T2" s="87">
        <f>申込用紙!D22</f>
        <v>0</v>
      </c>
      <c r="U2" s="87">
        <f>申込用紙!D23</f>
        <v>0</v>
      </c>
      <c r="V2" s="87">
        <f>申込用紙!D24</f>
        <v>0</v>
      </c>
      <c r="W2" s="87">
        <f>申込用紙!D25</f>
        <v>0</v>
      </c>
      <c r="X2" s="87">
        <f>申込用紙!D26</f>
        <v>0</v>
      </c>
      <c r="Y2" s="105">
        <f>申込用紙!D27</f>
        <v>0</v>
      </c>
      <c r="AE2" s="104"/>
      <c r="AI2" s="106"/>
      <c r="AO2" s="104"/>
      <c r="AS2" s="106"/>
    </row>
    <row r="3" spans="1:50" x14ac:dyDescent="0.15">
      <c r="A3" s="104"/>
      <c r="Y3" s="105"/>
      <c r="Z3" s="86" t="str">
        <f ca="1">IF(AA3="","",$A$2)</f>
        <v/>
      </c>
      <c r="AA3" s="86" t="str">
        <f ca="1">IF(COUNTIF(男子単!L8,"*Ａ*"),"MSA",IF(COUNTIF(男子単!L8,"*Ｂ*"),"MSB",IF(COUNTIF(男子単!L8,"*Ｃ*"),"MSC","")))</f>
        <v/>
      </c>
      <c r="AB3" s="86" t="str">
        <f ca="1">IF(男子単!M8="","",男子単!M8)</f>
        <v/>
      </c>
      <c r="AC3" s="86" t="str">
        <f ca="1">IF(男子単!N8="","",男子単!N8)</f>
        <v/>
      </c>
      <c r="AD3" s="86" t="str">
        <f ca="1">IF(男子単!O8="","",男子単!O8)</f>
        <v/>
      </c>
      <c r="AE3" s="104" t="str">
        <f ca="1">IF(AF3="","",$A$2)</f>
        <v/>
      </c>
      <c r="AF3" s="86" t="str">
        <f ca="1">IF(COUNTIF(女子単!L8,"*Ａ*"),"WSA",IF(COUNTIF(女子単!L8,"*Ｂ*"),"WSB",IF(COUNTIF(女子単!L8,"*Ｃ*"),"WSC","")))</f>
        <v/>
      </c>
      <c r="AG3" s="86" t="str">
        <f ca="1">IF(女子単!M8="","",女子単!M8)</f>
        <v/>
      </c>
      <c r="AH3" s="86" t="str">
        <f ca="1">IF(女子単!N8="","",女子単!N8)</f>
        <v/>
      </c>
      <c r="AI3" s="106" t="str">
        <f ca="1">IF(女子単!O8="","",女子単!O8)</f>
        <v/>
      </c>
      <c r="AJ3" s="86" t="str">
        <f ca="1">IF(AK3="","",$A$2)</f>
        <v/>
      </c>
      <c r="AK3" s="86" t="str">
        <f ca="1">IF(COUNTIF(男子複!L8,"*Ａ*"),"MDA",IF(COUNTIF(男子複!L8,"*Ｂ*"),"MDB",IF(COUNTIF(男子複!L8,"*Ｃ*"),"MDC",IF(COUNTIF(男子複!L8,"*40*"),"MD40",IF(COUNTIF(男子複!L8,"*50*"),"MD50",IF(COUNTIF(男子複!L8,"*60*"),"MD60",""))))))</f>
        <v/>
      </c>
      <c r="AL3" s="86" t="str">
        <f ca="1">IF(男子複!M8="","",男子複!M8)</f>
        <v/>
      </c>
      <c r="AM3" s="86" t="str">
        <f ca="1">IF(男子複!N8="","",男子複!N8)</f>
        <v/>
      </c>
      <c r="AN3" s="86" t="str">
        <f ca="1">IF(男子複!O8="","",男子複!O8)</f>
        <v/>
      </c>
      <c r="AO3" s="104" t="str">
        <f ca="1">IF(AP3="","",$A$2)</f>
        <v/>
      </c>
      <c r="AP3" s="86" t="str">
        <f ca="1">IF(COUNTIF(女子複!L8,"*Ａ*"),"WDA",IF(COUNTIF(女子複!L8,"*Ｂ*"),"WDB",IF(COUNTIF(女子複!L8,"*Ｃ*"),"WDC",IF(COUNTIF(女子複!L8,"*50*"),"WD50",IF(COUNTIF(女子複!L8,"*40*"),"WD40","")))))</f>
        <v/>
      </c>
      <c r="AQ3" s="86" t="str">
        <f ca="1">IF(女子複!M8="","",女子複!M8)</f>
        <v/>
      </c>
      <c r="AR3" s="86" t="str">
        <f ca="1">IF(女子複!N8="","",女子複!N8)</f>
        <v/>
      </c>
      <c r="AS3" s="106" t="str">
        <f ca="1">IF(女子複!O8="","",女子複!O8)</f>
        <v/>
      </c>
      <c r="AT3" s="86" t="str">
        <f ca="1">IF(AU3="","",$A$2)</f>
        <v/>
      </c>
      <c r="AU3" s="86" t="str">
        <f ca="1">IF(COUNTIF(混合複!L8,"*一般*"),"XD",IF(COUNTIF(混合複!L8,"*40歳*"),"XD40",IF(COUNTIF(混合複!L8,"*50歳*"),"XD50","")))</f>
        <v/>
      </c>
      <c r="AV3" s="86" t="str">
        <f ca="1">IF(混合複!M8="","",混合複!M8)</f>
        <v/>
      </c>
      <c r="AW3" s="86" t="str">
        <f ca="1">IF(混合複!N8="","",混合複!N8)</f>
        <v/>
      </c>
      <c r="AX3" s="86" t="str">
        <f ca="1">IF(混合複!O8="","",混合複!O8)</f>
        <v/>
      </c>
    </row>
    <row r="4" spans="1:50" x14ac:dyDescent="0.15">
      <c r="A4" s="104"/>
      <c r="Y4" s="105"/>
      <c r="Z4" s="86" t="str">
        <f t="shared" ref="Z4:Z67" ca="1" si="0">IF(AA4="","",$A$2)</f>
        <v/>
      </c>
      <c r="AA4" s="86" t="str">
        <f ca="1">IF(COUNTIF(男子単!L9,"*Ａ*"),"MSA",IF(COUNTIF(男子単!L9,"*Ｂ*"),"MSB",IF(COUNTIF(男子単!L9,"*Ｃ*"),"MSC","")))</f>
        <v/>
      </c>
      <c r="AB4" s="86" t="str">
        <f ca="1">IF(男子単!M9="","",男子単!M9)</f>
        <v/>
      </c>
      <c r="AC4" s="86" t="str">
        <f ca="1">IF(男子単!N9="","",男子単!N9)</f>
        <v/>
      </c>
      <c r="AD4" s="86" t="str">
        <f ca="1">IF(男子単!O9="","",男子単!O9)</f>
        <v/>
      </c>
      <c r="AE4" s="104" t="str">
        <f t="shared" ref="AE4:AE67" ca="1" si="1">IF(AF4="","",$A$2)</f>
        <v/>
      </c>
      <c r="AF4" s="86" t="str">
        <f ca="1">IF(COUNTIF(女子単!L9,"*Ａ*"),"WSA",IF(COUNTIF(女子単!L9,"*Ｂ*"),"WSB",IF(COUNTIF(女子単!L9,"*Ｃ*"),"WSC","")))</f>
        <v/>
      </c>
      <c r="AG4" s="86" t="str">
        <f ca="1">IF(女子単!M9="","",女子単!M9)</f>
        <v/>
      </c>
      <c r="AH4" s="86" t="str">
        <f ca="1">IF(女子単!N9="","",女子単!N9)</f>
        <v/>
      </c>
      <c r="AI4" s="106" t="str">
        <f ca="1">IF(女子単!O9="","",女子単!O9)</f>
        <v/>
      </c>
      <c r="AJ4" s="86" t="str">
        <f t="shared" ref="AJ4:AJ67" ca="1" si="2">IF(AK4="","",$A$2)</f>
        <v/>
      </c>
      <c r="AK4" s="86" t="str">
        <f ca="1">IF(COUNTIF(男子複!L9,"*Ａ*"),"MDA",IF(COUNTIF(男子複!L9,"*Ｂ*"),"MDB",IF(COUNTIF(男子複!L9,"*Ｃ*"),"MDC",IF(COUNTIF(男子複!L9,"*40*"),"MD40",IF(COUNTIF(男子複!L9,"*50*"),"MD50",IF(COUNTIF(男子複!L9,"*60*"),"MD60",""))))))</f>
        <v/>
      </c>
      <c r="AL4" s="86" t="str">
        <f ca="1">IF(男子複!M9="","",男子複!M9)</f>
        <v/>
      </c>
      <c r="AM4" s="86" t="str">
        <f ca="1">IF(男子複!N9="","",男子複!N9)</f>
        <v/>
      </c>
      <c r="AN4" s="86" t="str">
        <f ca="1">IF(男子複!O9="","",男子複!O9)</f>
        <v/>
      </c>
      <c r="AO4" s="104" t="str">
        <f t="shared" ref="AO4:AO67" ca="1" si="3">IF(AP4="","",$A$2)</f>
        <v/>
      </c>
      <c r="AP4" s="86" t="str">
        <f ca="1">IF(COUNTIF(女子複!L9,"*Ａ*"),"WDA",IF(COUNTIF(女子複!L9,"*Ｂ*"),"WDB",IF(COUNTIF(女子複!L9,"*Ｃ*"),"WDC",IF(COUNTIF(女子複!L9,"*50*"),"WD50",IF(COUNTIF(女子複!L9,"*40*"),"WD40","")))))</f>
        <v/>
      </c>
      <c r="AQ4" s="86" t="str">
        <f ca="1">IF(女子複!M9="","",女子複!M9)</f>
        <v/>
      </c>
      <c r="AR4" s="86" t="str">
        <f ca="1">IF(女子複!N9="","",女子複!N9)</f>
        <v/>
      </c>
      <c r="AS4" s="106" t="str">
        <f ca="1">IF(女子複!O9="","",女子複!O9)</f>
        <v/>
      </c>
      <c r="AT4" s="86" t="str">
        <f t="shared" ref="AT4:AT67" ca="1" si="4">IF(AU4="","",$A$2)</f>
        <v/>
      </c>
      <c r="AU4" s="86" t="str">
        <f ca="1">IF(COUNTIF(混合複!L9,"*一般*"),"XD",IF(COUNTIF(混合複!L9,"*40歳*"),"XD40",IF(COUNTIF(混合複!L9,"*50歳*"),"XD50","")))</f>
        <v/>
      </c>
      <c r="AV4" s="86" t="str">
        <f ca="1">IF(混合複!M9="","",混合複!M9)</f>
        <v/>
      </c>
      <c r="AW4" s="86" t="str">
        <f ca="1">IF(混合複!N9="","",混合複!N9)</f>
        <v/>
      </c>
      <c r="AX4" s="86" t="str">
        <f ca="1">IF(混合複!O9="","",混合複!O9)</f>
        <v/>
      </c>
    </row>
    <row r="5" spans="1:50" x14ac:dyDescent="0.15">
      <c r="A5" s="104"/>
      <c r="Y5" s="105"/>
      <c r="Z5" s="86" t="str">
        <f t="shared" ca="1" si="0"/>
        <v/>
      </c>
      <c r="AA5" s="86" t="str">
        <f ca="1">IF(COUNTIF(男子単!L10,"*Ａ*"),"MSA",IF(COUNTIF(男子単!L10,"*Ｂ*"),"MSB",IF(COUNTIF(男子単!L10,"*Ｃ*"),"MSC","")))</f>
        <v/>
      </c>
      <c r="AB5" s="86" t="str">
        <f ca="1">IF(男子単!M10="","",男子単!M10)</f>
        <v/>
      </c>
      <c r="AC5" s="86" t="str">
        <f ca="1">IF(男子単!N10="","",男子単!N10)</f>
        <v/>
      </c>
      <c r="AD5" s="86" t="str">
        <f ca="1">IF(男子単!O10="","",男子単!O10)</f>
        <v/>
      </c>
      <c r="AE5" s="104" t="str">
        <f t="shared" ca="1" si="1"/>
        <v/>
      </c>
      <c r="AF5" s="86" t="str">
        <f ca="1">IF(COUNTIF(女子単!L10,"*Ａ*"),"WSA",IF(COUNTIF(女子単!L10,"*Ｂ*"),"WSB",IF(COUNTIF(女子単!L10,"*Ｃ*"),"WSC","")))</f>
        <v/>
      </c>
      <c r="AG5" s="86" t="str">
        <f ca="1">IF(女子単!M10="","",女子単!M10)</f>
        <v/>
      </c>
      <c r="AH5" s="86" t="str">
        <f ca="1">IF(女子単!N10="","",女子単!N10)</f>
        <v/>
      </c>
      <c r="AI5" s="106" t="str">
        <f ca="1">IF(女子単!O10="","",女子単!O10)</f>
        <v/>
      </c>
      <c r="AJ5" s="86" t="str">
        <f t="shared" ca="1" si="2"/>
        <v/>
      </c>
      <c r="AK5" s="86" t="str">
        <f ca="1">IF(COUNTIF(男子複!L10,"*Ａ*"),"MDA",IF(COUNTIF(男子複!L10,"*Ｂ*"),"MDB",IF(COUNTIF(男子複!L10,"*Ｃ*"),"MDC",IF(COUNTIF(男子複!L10,"*40*"),"MD40",IF(COUNTIF(男子複!L10,"*50*"),"MD50",IF(COUNTIF(男子複!L10,"*60*"),"MD60",""))))))</f>
        <v/>
      </c>
      <c r="AL5" s="86" t="str">
        <f ca="1">IF(男子複!M10="","",男子複!M10)</f>
        <v/>
      </c>
      <c r="AM5" s="86" t="str">
        <f ca="1">IF(男子複!N10="","",男子複!N10)</f>
        <v/>
      </c>
      <c r="AN5" s="86" t="str">
        <f ca="1">IF(男子複!O10="","",男子複!O10)</f>
        <v/>
      </c>
      <c r="AO5" s="104" t="str">
        <f t="shared" ca="1" si="3"/>
        <v/>
      </c>
      <c r="AP5" s="86" t="str">
        <f ca="1">IF(COUNTIF(女子複!L10,"*Ａ*"),"WDA",IF(COUNTIF(女子複!L10,"*Ｂ*"),"WDB",IF(COUNTIF(女子複!L10,"*Ｃ*"),"WDC",IF(COUNTIF(女子複!L10,"*50*"),"WD50",IF(COUNTIF(女子複!L10,"*40*"),"WD40","")))))</f>
        <v/>
      </c>
      <c r="AQ5" s="86" t="str">
        <f ca="1">IF(女子複!M10="","",女子複!M10)</f>
        <v/>
      </c>
      <c r="AR5" s="86" t="str">
        <f ca="1">IF(女子複!N10="","",女子複!N10)</f>
        <v/>
      </c>
      <c r="AS5" s="106" t="str">
        <f ca="1">IF(女子複!O10="","",女子複!O10)</f>
        <v/>
      </c>
      <c r="AT5" s="86" t="str">
        <f t="shared" ca="1" si="4"/>
        <v/>
      </c>
      <c r="AU5" s="86" t="str">
        <f ca="1">IF(COUNTIF(混合複!L10,"*一般*"),"XD",IF(COUNTIF(混合複!L10,"*40歳*"),"XD40",IF(COUNTIF(混合複!L10,"*50歳*"),"XD50","")))</f>
        <v/>
      </c>
      <c r="AV5" s="86" t="str">
        <f ca="1">IF(混合複!M10="","",混合複!M10)</f>
        <v/>
      </c>
      <c r="AW5" s="86" t="str">
        <f ca="1">IF(混合複!N10="","",混合複!N10)</f>
        <v/>
      </c>
      <c r="AX5" s="86" t="str">
        <f ca="1">IF(混合複!O10="","",混合複!O10)</f>
        <v/>
      </c>
    </row>
    <row r="6" spans="1:50" x14ac:dyDescent="0.15">
      <c r="A6" s="104"/>
      <c r="Y6" s="105"/>
      <c r="Z6" s="86" t="str">
        <f t="shared" ca="1" si="0"/>
        <v/>
      </c>
      <c r="AA6" s="86" t="str">
        <f ca="1">IF(COUNTIF(男子単!L11,"*Ａ*"),"MSA",IF(COUNTIF(男子単!L11,"*Ｂ*"),"MSB",IF(COUNTIF(男子単!L11,"*Ｃ*"),"MSC","")))</f>
        <v/>
      </c>
      <c r="AB6" s="86" t="str">
        <f ca="1">IF(男子単!M11="","",男子単!M11)</f>
        <v/>
      </c>
      <c r="AC6" s="86" t="str">
        <f ca="1">IF(男子単!N11="","",男子単!N11)</f>
        <v/>
      </c>
      <c r="AD6" s="86" t="str">
        <f ca="1">IF(男子単!O11="","",男子単!O11)</f>
        <v/>
      </c>
      <c r="AE6" s="104" t="str">
        <f t="shared" ca="1" si="1"/>
        <v/>
      </c>
      <c r="AF6" s="86" t="str">
        <f ca="1">IF(COUNTIF(女子単!L11,"*Ａ*"),"WSA",IF(COUNTIF(女子単!L11,"*Ｂ*"),"WSB",IF(COUNTIF(女子単!L11,"*Ｃ*"),"WSC","")))</f>
        <v/>
      </c>
      <c r="AG6" s="86" t="str">
        <f ca="1">IF(女子単!M11="","",女子単!M11)</f>
        <v/>
      </c>
      <c r="AH6" s="86" t="str">
        <f ca="1">IF(女子単!N11="","",女子単!N11)</f>
        <v/>
      </c>
      <c r="AI6" s="106" t="str">
        <f ca="1">IF(女子単!O11="","",女子単!O11)</f>
        <v/>
      </c>
      <c r="AJ6" s="86" t="str">
        <f t="shared" ca="1" si="2"/>
        <v/>
      </c>
      <c r="AK6" s="86" t="str">
        <f ca="1">IF(COUNTIF(男子複!L11,"*Ａ*"),"MDA",IF(COUNTIF(男子複!L11,"*Ｂ*"),"MDB",IF(COUNTIF(男子複!L11,"*Ｃ*"),"MDC",IF(COUNTIF(男子複!L11,"*40*"),"MD40",IF(COUNTIF(男子複!L11,"*50*"),"MD50",IF(COUNTIF(男子複!L11,"*60*"),"MD60",""))))))</f>
        <v/>
      </c>
      <c r="AL6" s="86" t="str">
        <f ca="1">IF(男子複!M11="","",男子複!M11)</f>
        <v/>
      </c>
      <c r="AM6" s="86" t="str">
        <f ca="1">IF(男子複!N11="","",男子複!N11)</f>
        <v/>
      </c>
      <c r="AN6" s="86" t="str">
        <f ca="1">IF(男子複!O11="","",男子複!O11)</f>
        <v/>
      </c>
      <c r="AO6" s="104" t="str">
        <f t="shared" ca="1" si="3"/>
        <v/>
      </c>
      <c r="AP6" s="86" t="str">
        <f ca="1">IF(COUNTIF(女子複!L11,"*Ａ*"),"WDA",IF(COUNTIF(女子複!L11,"*Ｂ*"),"WDB",IF(COUNTIF(女子複!L11,"*Ｃ*"),"WDC",IF(COUNTIF(女子複!L11,"*50*"),"WD50",IF(COUNTIF(女子複!L11,"*40*"),"WD40","")))))</f>
        <v/>
      </c>
      <c r="AQ6" s="86" t="str">
        <f ca="1">IF(女子複!M11="","",女子複!M11)</f>
        <v/>
      </c>
      <c r="AR6" s="86" t="str">
        <f ca="1">IF(女子複!N11="","",女子複!N11)</f>
        <v/>
      </c>
      <c r="AS6" s="106" t="str">
        <f ca="1">IF(女子複!O11="","",女子複!O11)</f>
        <v/>
      </c>
      <c r="AT6" s="86" t="str">
        <f t="shared" ca="1" si="4"/>
        <v/>
      </c>
      <c r="AU6" s="86" t="str">
        <f ca="1">IF(COUNTIF(混合複!L11,"*一般*"),"XD",IF(COUNTIF(混合複!L11,"*40歳*"),"XD40",IF(COUNTIF(混合複!L11,"*50歳*"),"XD50","")))</f>
        <v/>
      </c>
      <c r="AV6" s="86" t="str">
        <f ca="1">IF(混合複!M11="","",混合複!M11)</f>
        <v/>
      </c>
      <c r="AW6" s="86" t="str">
        <f ca="1">IF(混合複!N11="","",混合複!N11)</f>
        <v/>
      </c>
      <c r="AX6" s="86" t="str">
        <f ca="1">IF(混合複!O11="","",混合複!O11)</f>
        <v/>
      </c>
    </row>
    <row r="7" spans="1:50" x14ac:dyDescent="0.15">
      <c r="A7" s="104"/>
      <c r="Y7" s="105"/>
      <c r="Z7" s="86" t="str">
        <f t="shared" ca="1" si="0"/>
        <v/>
      </c>
      <c r="AA7" s="86" t="str">
        <f ca="1">IF(COUNTIF(男子単!L12,"*Ａ*"),"MSA",IF(COUNTIF(男子単!L12,"*Ｂ*"),"MSB",IF(COUNTIF(男子単!L12,"*Ｃ*"),"MSC","")))</f>
        <v/>
      </c>
      <c r="AB7" s="86" t="str">
        <f ca="1">IF(男子単!M12="","",男子単!M12)</f>
        <v/>
      </c>
      <c r="AC7" s="86" t="str">
        <f ca="1">IF(男子単!N12="","",男子単!N12)</f>
        <v/>
      </c>
      <c r="AD7" s="86" t="str">
        <f ca="1">IF(男子単!O12="","",男子単!O12)</f>
        <v/>
      </c>
      <c r="AE7" s="104" t="str">
        <f t="shared" ca="1" si="1"/>
        <v/>
      </c>
      <c r="AF7" s="86" t="str">
        <f ca="1">IF(COUNTIF(女子単!L12,"*Ａ*"),"WSA",IF(COUNTIF(女子単!L12,"*Ｂ*"),"WSB",IF(COUNTIF(女子単!L12,"*Ｃ*"),"WSC","")))</f>
        <v/>
      </c>
      <c r="AG7" s="86" t="str">
        <f ca="1">IF(女子単!M12="","",女子単!M12)</f>
        <v/>
      </c>
      <c r="AH7" s="86" t="str">
        <f ca="1">IF(女子単!N12="","",女子単!N12)</f>
        <v/>
      </c>
      <c r="AI7" s="106" t="str">
        <f ca="1">IF(女子単!O12="","",女子単!O12)</f>
        <v/>
      </c>
      <c r="AJ7" s="86" t="str">
        <f t="shared" ca="1" si="2"/>
        <v/>
      </c>
      <c r="AK7" s="86" t="str">
        <f ca="1">IF(COUNTIF(男子複!L12,"*Ａ*"),"MDA",IF(COUNTIF(男子複!L12,"*Ｂ*"),"MDB",IF(COUNTIF(男子複!L12,"*Ｃ*"),"MDC",IF(COUNTIF(男子複!L12,"*40*"),"MD40",IF(COUNTIF(男子複!L12,"*50*"),"MD50",IF(COUNTIF(男子複!L12,"*60*"),"MD60",""))))))</f>
        <v/>
      </c>
      <c r="AL7" s="86" t="str">
        <f ca="1">IF(男子複!M12="","",男子複!M12)</f>
        <v/>
      </c>
      <c r="AM7" s="86" t="str">
        <f ca="1">IF(男子複!N12="","",男子複!N12)</f>
        <v/>
      </c>
      <c r="AN7" s="86" t="str">
        <f ca="1">IF(男子複!O12="","",男子複!O12)</f>
        <v/>
      </c>
      <c r="AO7" s="104" t="str">
        <f t="shared" ca="1" si="3"/>
        <v/>
      </c>
      <c r="AP7" s="86" t="str">
        <f ca="1">IF(COUNTIF(女子複!L12,"*Ａ*"),"WDA",IF(COUNTIF(女子複!L12,"*Ｂ*"),"WDB",IF(COUNTIF(女子複!L12,"*Ｃ*"),"WDC",IF(COUNTIF(女子複!L12,"*50*"),"WD50",IF(COUNTIF(女子複!L12,"*40*"),"WD40","")))))</f>
        <v/>
      </c>
      <c r="AQ7" s="86" t="str">
        <f ca="1">IF(女子複!M12="","",女子複!M12)</f>
        <v/>
      </c>
      <c r="AR7" s="86" t="str">
        <f ca="1">IF(女子複!N12="","",女子複!N12)</f>
        <v/>
      </c>
      <c r="AS7" s="106" t="str">
        <f ca="1">IF(女子複!O12="","",女子複!O12)</f>
        <v/>
      </c>
      <c r="AT7" s="86" t="str">
        <f t="shared" ca="1" si="4"/>
        <v/>
      </c>
      <c r="AU7" s="86" t="str">
        <f ca="1">IF(COUNTIF(混合複!L12,"*一般*"),"XD",IF(COUNTIF(混合複!L12,"*40歳*"),"XD40",IF(COUNTIF(混合複!L12,"*50歳*"),"XD50","")))</f>
        <v/>
      </c>
      <c r="AV7" s="86" t="str">
        <f ca="1">IF(混合複!M12="","",混合複!M12)</f>
        <v/>
      </c>
      <c r="AW7" s="86" t="str">
        <f ca="1">IF(混合複!N12="","",混合複!N12)</f>
        <v/>
      </c>
      <c r="AX7" s="86" t="str">
        <f ca="1">IF(混合複!O12="","",混合複!O12)</f>
        <v/>
      </c>
    </row>
    <row r="8" spans="1:50" x14ac:dyDescent="0.15">
      <c r="A8" s="104"/>
      <c r="Y8" s="105"/>
      <c r="Z8" s="86" t="str">
        <f t="shared" ca="1" si="0"/>
        <v/>
      </c>
      <c r="AA8" s="86" t="str">
        <f ca="1">IF(COUNTIF(男子単!L13,"*Ａ*"),"MSA",IF(COUNTIF(男子単!L13,"*Ｂ*"),"MSB",IF(COUNTIF(男子単!L13,"*Ｃ*"),"MSC","")))</f>
        <v/>
      </c>
      <c r="AB8" s="86" t="str">
        <f ca="1">IF(男子単!M13="","",男子単!M13)</f>
        <v/>
      </c>
      <c r="AC8" s="86" t="str">
        <f ca="1">IF(男子単!N13="","",男子単!N13)</f>
        <v/>
      </c>
      <c r="AD8" s="86" t="str">
        <f ca="1">IF(男子単!O13="","",男子単!O13)</f>
        <v/>
      </c>
      <c r="AE8" s="104" t="str">
        <f t="shared" ca="1" si="1"/>
        <v/>
      </c>
      <c r="AF8" s="86" t="str">
        <f ca="1">IF(COUNTIF(女子単!L13,"*Ａ*"),"WSA",IF(COUNTIF(女子単!L13,"*Ｂ*"),"WSB",IF(COUNTIF(女子単!L13,"*Ｃ*"),"WSC","")))</f>
        <v/>
      </c>
      <c r="AG8" s="86" t="str">
        <f ca="1">IF(女子単!M13="","",女子単!M13)</f>
        <v/>
      </c>
      <c r="AH8" s="86" t="str">
        <f ca="1">IF(女子単!N13="","",女子単!N13)</f>
        <v/>
      </c>
      <c r="AI8" s="106" t="str">
        <f ca="1">IF(女子単!O13="","",女子単!O13)</f>
        <v/>
      </c>
      <c r="AJ8" s="86" t="str">
        <f t="shared" ca="1" si="2"/>
        <v/>
      </c>
      <c r="AK8" s="86" t="str">
        <f ca="1">IF(COUNTIF(男子複!L13,"*Ａ*"),"MDA",IF(COUNTIF(男子複!L13,"*Ｂ*"),"MDB",IF(COUNTIF(男子複!L13,"*Ｃ*"),"MDC",IF(COUNTIF(男子複!L13,"*40*"),"MD40",IF(COUNTIF(男子複!L13,"*50*"),"MD50",IF(COUNTIF(男子複!L13,"*60*"),"MD60",""))))))</f>
        <v/>
      </c>
      <c r="AL8" s="86" t="str">
        <f ca="1">IF(男子複!M13="","",男子複!M13)</f>
        <v/>
      </c>
      <c r="AM8" s="86" t="str">
        <f ca="1">IF(男子複!N13="","",男子複!N13)</f>
        <v/>
      </c>
      <c r="AN8" s="86" t="str">
        <f ca="1">IF(男子複!O13="","",男子複!O13)</f>
        <v/>
      </c>
      <c r="AO8" s="104" t="str">
        <f t="shared" ca="1" si="3"/>
        <v/>
      </c>
      <c r="AP8" s="86" t="str">
        <f ca="1">IF(COUNTIF(女子複!L13,"*Ａ*"),"WDA",IF(COUNTIF(女子複!L13,"*Ｂ*"),"WDB",IF(COUNTIF(女子複!L13,"*Ｃ*"),"WDC",IF(COUNTIF(女子複!L13,"*50*"),"WD50",IF(COUNTIF(女子複!L13,"*40*"),"WD40","")))))</f>
        <v/>
      </c>
      <c r="AQ8" s="86" t="str">
        <f ca="1">IF(女子複!M13="","",女子複!M13)</f>
        <v/>
      </c>
      <c r="AR8" s="86" t="str">
        <f ca="1">IF(女子複!N13="","",女子複!N13)</f>
        <v/>
      </c>
      <c r="AS8" s="106" t="str">
        <f ca="1">IF(女子複!O13="","",女子複!O13)</f>
        <v/>
      </c>
      <c r="AT8" s="86" t="str">
        <f t="shared" ca="1" si="4"/>
        <v/>
      </c>
      <c r="AU8" s="86" t="str">
        <f ca="1">IF(COUNTIF(混合複!L13,"*一般*"),"XD",IF(COUNTIF(混合複!L13,"*40歳*"),"XD40",IF(COUNTIF(混合複!L13,"*50歳*"),"XD50","")))</f>
        <v/>
      </c>
      <c r="AV8" s="86" t="str">
        <f ca="1">IF(混合複!M13="","",混合複!M13)</f>
        <v/>
      </c>
      <c r="AW8" s="86" t="str">
        <f ca="1">IF(混合複!N13="","",混合複!N13)</f>
        <v/>
      </c>
      <c r="AX8" s="86" t="str">
        <f ca="1">IF(混合複!O13="","",混合複!O13)</f>
        <v/>
      </c>
    </row>
    <row r="9" spans="1:50" x14ac:dyDescent="0.15">
      <c r="A9" s="104"/>
      <c r="Y9" s="105"/>
      <c r="Z9" s="86" t="str">
        <f t="shared" ca="1" si="0"/>
        <v/>
      </c>
      <c r="AA9" s="86" t="str">
        <f ca="1">IF(COUNTIF(男子単!L14,"*Ａ*"),"MSA",IF(COUNTIF(男子単!L14,"*Ｂ*"),"MSB",IF(COUNTIF(男子単!L14,"*Ｃ*"),"MSC","")))</f>
        <v/>
      </c>
      <c r="AB9" s="86" t="str">
        <f ca="1">IF(男子単!M14="","",男子単!M14)</f>
        <v/>
      </c>
      <c r="AC9" s="86" t="str">
        <f ca="1">IF(男子単!N14="","",男子単!N14)</f>
        <v/>
      </c>
      <c r="AD9" s="86" t="str">
        <f ca="1">IF(男子単!O14="","",男子単!O14)</f>
        <v/>
      </c>
      <c r="AE9" s="104" t="str">
        <f t="shared" ca="1" si="1"/>
        <v/>
      </c>
      <c r="AF9" s="86" t="str">
        <f ca="1">IF(COUNTIF(女子単!L14,"*Ａ*"),"WSA",IF(COUNTIF(女子単!L14,"*Ｂ*"),"WSB",IF(COUNTIF(女子単!L14,"*Ｃ*"),"WSC","")))</f>
        <v/>
      </c>
      <c r="AG9" s="86" t="str">
        <f ca="1">IF(女子単!M14="","",女子単!M14)</f>
        <v/>
      </c>
      <c r="AH9" s="86" t="str">
        <f ca="1">IF(女子単!N14="","",女子単!N14)</f>
        <v/>
      </c>
      <c r="AI9" s="106" t="str">
        <f ca="1">IF(女子単!O14="","",女子単!O14)</f>
        <v/>
      </c>
      <c r="AJ9" s="86" t="str">
        <f t="shared" ca="1" si="2"/>
        <v/>
      </c>
      <c r="AK9" s="86" t="str">
        <f ca="1">IF(COUNTIF(男子複!L14,"*Ａ*"),"MDA",IF(COUNTIF(男子複!L14,"*Ｂ*"),"MDB",IF(COUNTIF(男子複!L14,"*Ｃ*"),"MDC",IF(COUNTIF(男子複!L14,"*40*"),"MD40",IF(COUNTIF(男子複!L14,"*50*"),"MD50",IF(COUNTIF(男子複!L14,"*60*"),"MD60",""))))))</f>
        <v/>
      </c>
      <c r="AL9" s="86" t="str">
        <f ca="1">IF(男子複!M14="","",男子複!M14)</f>
        <v/>
      </c>
      <c r="AM9" s="86" t="str">
        <f ca="1">IF(男子複!N14="","",男子複!N14)</f>
        <v/>
      </c>
      <c r="AN9" s="86" t="str">
        <f ca="1">IF(男子複!O14="","",男子複!O14)</f>
        <v/>
      </c>
      <c r="AO9" s="104" t="str">
        <f t="shared" ca="1" si="3"/>
        <v/>
      </c>
      <c r="AP9" s="86" t="str">
        <f ca="1">IF(COUNTIF(女子複!L14,"*Ａ*"),"WDA",IF(COUNTIF(女子複!L14,"*Ｂ*"),"WDB",IF(COUNTIF(女子複!L14,"*Ｃ*"),"WDC",IF(COUNTIF(女子複!L14,"*50*"),"WD50",IF(COUNTIF(女子複!L14,"*40*"),"WD40","")))))</f>
        <v/>
      </c>
      <c r="AQ9" s="86" t="str">
        <f ca="1">IF(女子複!M14="","",女子複!M14)</f>
        <v/>
      </c>
      <c r="AR9" s="86" t="str">
        <f ca="1">IF(女子複!N14="","",女子複!N14)</f>
        <v/>
      </c>
      <c r="AS9" s="106" t="str">
        <f ca="1">IF(女子複!O14="","",女子複!O14)</f>
        <v/>
      </c>
      <c r="AT9" s="86" t="str">
        <f t="shared" ca="1" si="4"/>
        <v/>
      </c>
      <c r="AU9" s="86" t="str">
        <f ca="1">IF(COUNTIF(混合複!L14,"*一般*"),"XD",IF(COUNTIF(混合複!L14,"*40歳*"),"XD40",IF(COUNTIF(混合複!L14,"*50歳*"),"XD50","")))</f>
        <v/>
      </c>
      <c r="AV9" s="86" t="str">
        <f ca="1">IF(混合複!M14="","",混合複!M14)</f>
        <v/>
      </c>
      <c r="AW9" s="86" t="str">
        <f ca="1">IF(混合複!N14="","",混合複!N14)</f>
        <v/>
      </c>
      <c r="AX9" s="86" t="str">
        <f ca="1">IF(混合複!O14="","",混合複!O14)</f>
        <v/>
      </c>
    </row>
    <row r="10" spans="1:50" x14ac:dyDescent="0.15">
      <c r="A10" s="104"/>
      <c r="Y10" s="105"/>
      <c r="Z10" s="86" t="str">
        <f t="shared" ca="1" si="0"/>
        <v/>
      </c>
      <c r="AA10" s="86" t="str">
        <f ca="1">IF(COUNTIF(男子単!L15,"*Ａ*"),"MSA",IF(COUNTIF(男子単!L15,"*Ｂ*"),"MSB",IF(COUNTIF(男子単!L15,"*Ｃ*"),"MSC","")))</f>
        <v/>
      </c>
      <c r="AB10" s="86" t="str">
        <f ca="1">IF(男子単!M15="","",男子単!M15)</f>
        <v/>
      </c>
      <c r="AC10" s="86" t="str">
        <f ca="1">IF(男子単!N15="","",男子単!N15)</f>
        <v/>
      </c>
      <c r="AD10" s="86" t="str">
        <f ca="1">IF(男子単!O15="","",男子単!O15)</f>
        <v/>
      </c>
      <c r="AE10" s="104" t="str">
        <f t="shared" ca="1" si="1"/>
        <v/>
      </c>
      <c r="AF10" s="86" t="str">
        <f ca="1">IF(COUNTIF(女子単!L15,"*Ａ*"),"WSA",IF(COUNTIF(女子単!L15,"*Ｂ*"),"WSB",IF(COUNTIF(女子単!L15,"*Ｃ*"),"WSC","")))</f>
        <v/>
      </c>
      <c r="AG10" s="86" t="str">
        <f ca="1">IF(女子単!M15="","",女子単!M15)</f>
        <v/>
      </c>
      <c r="AH10" s="86" t="str">
        <f ca="1">IF(女子単!N15="","",女子単!N15)</f>
        <v/>
      </c>
      <c r="AI10" s="106" t="str">
        <f ca="1">IF(女子単!O15="","",女子単!O15)</f>
        <v/>
      </c>
      <c r="AJ10" s="86" t="str">
        <f t="shared" ca="1" si="2"/>
        <v/>
      </c>
      <c r="AK10" s="86" t="str">
        <f ca="1">IF(COUNTIF(男子複!L15,"*Ａ*"),"MDA",IF(COUNTIF(男子複!L15,"*Ｂ*"),"MDB",IF(COUNTIF(男子複!L15,"*Ｃ*"),"MDC",IF(COUNTIF(男子複!L15,"*40*"),"MD40",IF(COUNTIF(男子複!L15,"*50*"),"MD50",IF(COUNTIF(男子複!L15,"*60*"),"MD60",""))))))</f>
        <v/>
      </c>
      <c r="AL10" s="86" t="str">
        <f ca="1">IF(男子複!M15="","",男子複!M15)</f>
        <v/>
      </c>
      <c r="AM10" s="86" t="str">
        <f ca="1">IF(男子複!N15="","",男子複!N15)</f>
        <v/>
      </c>
      <c r="AN10" s="86" t="str">
        <f ca="1">IF(男子複!O15="","",男子複!O15)</f>
        <v/>
      </c>
      <c r="AO10" s="104" t="str">
        <f t="shared" ca="1" si="3"/>
        <v/>
      </c>
      <c r="AP10" s="86" t="str">
        <f ca="1">IF(COUNTIF(女子複!L15,"*Ａ*"),"WDA",IF(COUNTIF(女子複!L15,"*Ｂ*"),"WDB",IF(COUNTIF(女子複!L15,"*Ｃ*"),"WDC",IF(COUNTIF(女子複!L15,"*50*"),"WD50",IF(COUNTIF(女子複!L15,"*40*"),"WD40","")))))</f>
        <v/>
      </c>
      <c r="AQ10" s="86" t="str">
        <f ca="1">IF(女子複!M15="","",女子複!M15)</f>
        <v/>
      </c>
      <c r="AR10" s="86" t="str">
        <f ca="1">IF(女子複!N15="","",女子複!N15)</f>
        <v/>
      </c>
      <c r="AS10" s="106" t="str">
        <f ca="1">IF(女子複!O15="","",女子複!O15)</f>
        <v/>
      </c>
      <c r="AT10" s="86" t="str">
        <f t="shared" ca="1" si="4"/>
        <v/>
      </c>
      <c r="AU10" s="86" t="str">
        <f ca="1">IF(COUNTIF(混合複!L15,"*一般*"),"XD",IF(COUNTIF(混合複!L15,"*40歳*"),"XD40",IF(COUNTIF(混合複!L15,"*50歳*"),"XD50","")))</f>
        <v/>
      </c>
      <c r="AV10" s="86" t="str">
        <f ca="1">IF(混合複!M15="","",混合複!M15)</f>
        <v/>
      </c>
      <c r="AW10" s="86" t="str">
        <f ca="1">IF(混合複!N15="","",混合複!N15)</f>
        <v/>
      </c>
      <c r="AX10" s="86" t="str">
        <f ca="1">IF(混合複!O15="","",混合複!O15)</f>
        <v/>
      </c>
    </row>
    <row r="11" spans="1:50" x14ac:dyDescent="0.15">
      <c r="A11" s="104"/>
      <c r="Y11" s="105"/>
      <c r="Z11" s="86" t="str">
        <f t="shared" ca="1" si="0"/>
        <v/>
      </c>
      <c r="AA11" s="86" t="str">
        <f ca="1">IF(COUNTIF(男子単!L16,"*Ａ*"),"MSA",IF(COUNTIF(男子単!L16,"*Ｂ*"),"MSB",IF(COUNTIF(男子単!L16,"*Ｃ*"),"MSC","")))</f>
        <v/>
      </c>
      <c r="AB11" s="86" t="str">
        <f ca="1">IF(男子単!M16="","",男子単!M16)</f>
        <v/>
      </c>
      <c r="AC11" s="86" t="str">
        <f ca="1">IF(男子単!N16="","",男子単!N16)</f>
        <v/>
      </c>
      <c r="AD11" s="86" t="str">
        <f ca="1">IF(男子単!O16="","",男子単!O16)</f>
        <v/>
      </c>
      <c r="AE11" s="104" t="str">
        <f t="shared" ca="1" si="1"/>
        <v/>
      </c>
      <c r="AF11" s="86" t="str">
        <f ca="1">IF(COUNTIF(女子単!L16,"*Ａ*"),"WSA",IF(COUNTIF(女子単!L16,"*Ｂ*"),"WSB",IF(COUNTIF(女子単!L16,"*Ｃ*"),"WSC","")))</f>
        <v/>
      </c>
      <c r="AG11" s="86" t="str">
        <f ca="1">IF(女子単!M16="","",女子単!M16)</f>
        <v/>
      </c>
      <c r="AH11" s="86" t="str">
        <f ca="1">IF(女子単!N16="","",女子単!N16)</f>
        <v/>
      </c>
      <c r="AI11" s="106" t="str">
        <f ca="1">IF(女子単!O16="","",女子単!O16)</f>
        <v/>
      </c>
      <c r="AJ11" s="86" t="str">
        <f t="shared" ca="1" si="2"/>
        <v/>
      </c>
      <c r="AK11" s="86" t="str">
        <f ca="1">IF(COUNTIF(男子複!L16,"*Ａ*"),"MDA",IF(COUNTIF(男子複!L16,"*Ｂ*"),"MDB",IF(COUNTIF(男子複!L16,"*Ｃ*"),"MDC",IF(COUNTIF(男子複!L16,"*40*"),"MD40",IF(COUNTIF(男子複!L16,"*50*"),"MD50",IF(COUNTIF(男子複!L16,"*60*"),"MD60",""))))))</f>
        <v/>
      </c>
      <c r="AL11" s="86" t="str">
        <f ca="1">IF(男子複!M16="","",男子複!M16)</f>
        <v/>
      </c>
      <c r="AM11" s="86" t="str">
        <f ca="1">IF(男子複!N16="","",男子複!N16)</f>
        <v/>
      </c>
      <c r="AN11" s="86" t="str">
        <f ca="1">IF(男子複!O16="","",男子複!O16)</f>
        <v/>
      </c>
      <c r="AO11" s="104" t="str">
        <f t="shared" ca="1" si="3"/>
        <v/>
      </c>
      <c r="AP11" s="86" t="str">
        <f ca="1">IF(COUNTIF(女子複!L16,"*Ａ*"),"WDA",IF(COUNTIF(女子複!L16,"*Ｂ*"),"WDB",IF(COUNTIF(女子複!L16,"*Ｃ*"),"WDC",IF(COUNTIF(女子複!L16,"*50*"),"WD50",IF(COUNTIF(女子複!L16,"*40*"),"WD40","")))))</f>
        <v/>
      </c>
      <c r="AQ11" s="86" t="str">
        <f ca="1">IF(女子複!M16="","",女子複!M16)</f>
        <v/>
      </c>
      <c r="AR11" s="86" t="str">
        <f ca="1">IF(女子複!N16="","",女子複!N16)</f>
        <v/>
      </c>
      <c r="AS11" s="106" t="str">
        <f ca="1">IF(女子複!O16="","",女子複!O16)</f>
        <v/>
      </c>
      <c r="AT11" s="86" t="str">
        <f t="shared" ca="1" si="4"/>
        <v/>
      </c>
      <c r="AU11" s="86" t="str">
        <f ca="1">IF(COUNTIF(混合複!L16,"*一般*"),"XD",IF(COUNTIF(混合複!L16,"*40歳*"),"XD40",IF(COUNTIF(混合複!L16,"*50歳*"),"XD50","")))</f>
        <v/>
      </c>
      <c r="AV11" s="86" t="str">
        <f ca="1">IF(混合複!M16="","",混合複!M16)</f>
        <v/>
      </c>
      <c r="AW11" s="86" t="str">
        <f ca="1">IF(混合複!N16="","",混合複!N16)</f>
        <v/>
      </c>
      <c r="AX11" s="86" t="str">
        <f ca="1">IF(混合複!O16="","",混合複!O16)</f>
        <v/>
      </c>
    </row>
    <row r="12" spans="1:50" x14ac:dyDescent="0.15">
      <c r="A12" s="104"/>
      <c r="Y12" s="105"/>
      <c r="Z12" s="86" t="str">
        <f t="shared" ca="1" si="0"/>
        <v/>
      </c>
      <c r="AA12" s="86" t="str">
        <f ca="1">IF(COUNTIF(男子単!L17,"*Ａ*"),"MSA",IF(COUNTIF(男子単!L17,"*Ｂ*"),"MSB",IF(COUNTIF(男子単!L17,"*Ｃ*"),"MSC","")))</f>
        <v/>
      </c>
      <c r="AB12" s="86" t="str">
        <f ca="1">IF(男子単!M17="","",男子単!M17)</f>
        <v/>
      </c>
      <c r="AC12" s="86" t="str">
        <f ca="1">IF(男子単!N17="","",男子単!N17)</f>
        <v/>
      </c>
      <c r="AD12" s="86" t="str">
        <f ca="1">IF(男子単!O17="","",男子単!O17)</f>
        <v/>
      </c>
      <c r="AE12" s="104" t="str">
        <f t="shared" ca="1" si="1"/>
        <v/>
      </c>
      <c r="AF12" s="86" t="str">
        <f ca="1">IF(COUNTIF(女子単!L17,"*Ａ*"),"WSA",IF(COUNTIF(女子単!L17,"*Ｂ*"),"WSB",IF(COUNTIF(女子単!L17,"*Ｃ*"),"WSC","")))</f>
        <v/>
      </c>
      <c r="AG12" s="86" t="str">
        <f ca="1">IF(女子単!M17="","",女子単!M17)</f>
        <v/>
      </c>
      <c r="AH12" s="86" t="str">
        <f ca="1">IF(女子単!N17="","",女子単!N17)</f>
        <v/>
      </c>
      <c r="AI12" s="106" t="str">
        <f ca="1">IF(女子単!O17="","",女子単!O17)</f>
        <v/>
      </c>
      <c r="AJ12" s="86" t="str">
        <f t="shared" ca="1" si="2"/>
        <v/>
      </c>
      <c r="AK12" s="86" t="str">
        <f ca="1">IF(COUNTIF(男子複!L17,"*Ａ*"),"MDA",IF(COUNTIF(男子複!L17,"*Ｂ*"),"MDB",IF(COUNTIF(男子複!L17,"*Ｃ*"),"MDC",IF(COUNTIF(男子複!L17,"*40*"),"MD40",IF(COUNTIF(男子複!L17,"*50*"),"MD50",IF(COUNTIF(男子複!L17,"*60*"),"MD60",""))))))</f>
        <v/>
      </c>
      <c r="AL12" s="86" t="str">
        <f ca="1">IF(男子複!M17="","",男子複!M17)</f>
        <v/>
      </c>
      <c r="AM12" s="86" t="str">
        <f ca="1">IF(男子複!N17="","",男子複!N17)</f>
        <v/>
      </c>
      <c r="AN12" s="86" t="str">
        <f ca="1">IF(男子複!O17="","",男子複!O17)</f>
        <v/>
      </c>
      <c r="AO12" s="104" t="str">
        <f t="shared" ca="1" si="3"/>
        <v/>
      </c>
      <c r="AP12" s="86" t="str">
        <f ca="1">IF(COUNTIF(女子複!L17,"*Ａ*"),"WDA",IF(COUNTIF(女子複!L17,"*Ｂ*"),"WDB",IF(COUNTIF(女子複!L17,"*Ｃ*"),"WDC",IF(COUNTIF(女子複!L17,"*50*"),"WD50",IF(COUNTIF(女子複!L17,"*40*"),"WD40","")))))</f>
        <v/>
      </c>
      <c r="AQ12" s="86" t="str">
        <f ca="1">IF(女子複!M17="","",女子複!M17)</f>
        <v/>
      </c>
      <c r="AR12" s="86" t="str">
        <f ca="1">IF(女子複!N17="","",女子複!N17)</f>
        <v/>
      </c>
      <c r="AS12" s="106" t="str">
        <f ca="1">IF(女子複!O17="","",女子複!O17)</f>
        <v/>
      </c>
      <c r="AT12" s="86" t="str">
        <f t="shared" ca="1" si="4"/>
        <v/>
      </c>
      <c r="AU12" s="86" t="str">
        <f ca="1">IF(COUNTIF(混合複!L17,"*一般*"),"XD",IF(COUNTIF(混合複!L17,"*40歳*"),"XD40",IF(COUNTIF(混合複!L17,"*50歳*"),"XD50","")))</f>
        <v/>
      </c>
      <c r="AV12" s="86" t="str">
        <f ca="1">IF(混合複!M17="","",混合複!M17)</f>
        <v/>
      </c>
      <c r="AW12" s="86" t="str">
        <f ca="1">IF(混合複!N17="","",混合複!N17)</f>
        <v/>
      </c>
      <c r="AX12" s="86" t="str">
        <f ca="1">IF(混合複!O17="","",混合複!O17)</f>
        <v/>
      </c>
    </row>
    <row r="13" spans="1:50" x14ac:dyDescent="0.15">
      <c r="A13" s="104"/>
      <c r="Y13" s="105"/>
      <c r="Z13" s="86" t="str">
        <f t="shared" ca="1" si="0"/>
        <v/>
      </c>
      <c r="AA13" s="86" t="str">
        <f ca="1">IF(COUNTIF(男子単!L18,"*Ａ*"),"MSA",IF(COUNTIF(男子単!L18,"*Ｂ*"),"MSB",IF(COUNTIF(男子単!L18,"*Ｃ*"),"MSC","")))</f>
        <v/>
      </c>
      <c r="AB13" s="86" t="str">
        <f ca="1">IF(男子単!M18="","",男子単!M18)</f>
        <v/>
      </c>
      <c r="AC13" s="86" t="str">
        <f ca="1">IF(男子単!N18="","",男子単!N18)</f>
        <v/>
      </c>
      <c r="AD13" s="86" t="str">
        <f ca="1">IF(男子単!O18="","",男子単!O18)</f>
        <v/>
      </c>
      <c r="AE13" s="104" t="str">
        <f t="shared" ca="1" si="1"/>
        <v/>
      </c>
      <c r="AF13" s="86" t="str">
        <f ca="1">IF(COUNTIF(女子単!L18,"*Ａ*"),"WSA",IF(COUNTIF(女子単!L18,"*Ｂ*"),"WSB",IF(COUNTIF(女子単!L18,"*Ｃ*"),"WSC","")))</f>
        <v/>
      </c>
      <c r="AG13" s="86" t="str">
        <f ca="1">IF(女子単!M18="","",女子単!M18)</f>
        <v/>
      </c>
      <c r="AH13" s="86" t="str">
        <f ca="1">IF(女子単!N18="","",女子単!N18)</f>
        <v/>
      </c>
      <c r="AI13" s="106" t="str">
        <f ca="1">IF(女子単!O18="","",女子単!O18)</f>
        <v/>
      </c>
      <c r="AJ13" s="86" t="str">
        <f t="shared" ca="1" si="2"/>
        <v/>
      </c>
      <c r="AK13" s="86" t="str">
        <f ca="1">IF(COUNTIF(男子複!L18,"*Ａ*"),"MDA",IF(COUNTIF(男子複!L18,"*Ｂ*"),"MDB",IF(COUNTIF(男子複!L18,"*Ｃ*"),"MDC",IF(COUNTIF(男子複!L18,"*40*"),"MD40",IF(COUNTIF(男子複!L18,"*50*"),"MD50",IF(COUNTIF(男子複!L18,"*60*"),"MD60",""))))))</f>
        <v/>
      </c>
      <c r="AL13" s="86" t="str">
        <f ca="1">IF(男子複!M18="","",男子複!M18)</f>
        <v/>
      </c>
      <c r="AM13" s="86" t="str">
        <f ca="1">IF(男子複!N18="","",男子複!N18)</f>
        <v/>
      </c>
      <c r="AN13" s="86" t="str">
        <f ca="1">IF(男子複!O18="","",男子複!O18)</f>
        <v/>
      </c>
      <c r="AO13" s="104" t="str">
        <f t="shared" ca="1" si="3"/>
        <v/>
      </c>
      <c r="AP13" s="86" t="str">
        <f ca="1">IF(COUNTIF(女子複!L18,"*Ａ*"),"WDA",IF(COUNTIF(女子複!L18,"*Ｂ*"),"WDB",IF(COUNTIF(女子複!L18,"*Ｃ*"),"WDC",IF(COUNTIF(女子複!L18,"*50*"),"WD50",IF(COUNTIF(女子複!L18,"*40*"),"WD40","")))))</f>
        <v/>
      </c>
      <c r="AQ13" s="86" t="str">
        <f ca="1">IF(女子複!M18="","",女子複!M18)</f>
        <v/>
      </c>
      <c r="AR13" s="86" t="str">
        <f ca="1">IF(女子複!N18="","",女子複!N18)</f>
        <v/>
      </c>
      <c r="AS13" s="106" t="str">
        <f ca="1">IF(女子複!O18="","",女子複!O18)</f>
        <v/>
      </c>
      <c r="AT13" s="86" t="str">
        <f t="shared" ca="1" si="4"/>
        <v/>
      </c>
      <c r="AU13" s="86" t="str">
        <f ca="1">IF(COUNTIF(混合複!L18,"*一般*"),"XD",IF(COUNTIF(混合複!L18,"*40歳*"),"XD40",IF(COUNTIF(混合複!L18,"*50歳*"),"XD50","")))</f>
        <v/>
      </c>
      <c r="AV13" s="86" t="str">
        <f ca="1">IF(混合複!M18="","",混合複!M18)</f>
        <v/>
      </c>
      <c r="AW13" s="86" t="str">
        <f ca="1">IF(混合複!N18="","",混合複!N18)</f>
        <v/>
      </c>
      <c r="AX13" s="86" t="str">
        <f ca="1">IF(混合複!O18="","",混合複!O18)</f>
        <v/>
      </c>
    </row>
    <row r="14" spans="1:50" x14ac:dyDescent="0.15">
      <c r="A14" s="104"/>
      <c r="Y14" s="105"/>
      <c r="Z14" s="86" t="str">
        <f t="shared" ca="1" si="0"/>
        <v/>
      </c>
      <c r="AA14" s="86" t="str">
        <f ca="1">IF(COUNTIF(男子単!L19,"*Ａ*"),"MSA",IF(COUNTIF(男子単!L19,"*Ｂ*"),"MSB",IF(COUNTIF(男子単!L19,"*Ｃ*"),"MSC","")))</f>
        <v/>
      </c>
      <c r="AB14" s="86" t="str">
        <f ca="1">IF(男子単!M19="","",男子単!M19)</f>
        <v/>
      </c>
      <c r="AC14" s="86" t="str">
        <f ca="1">IF(男子単!N19="","",男子単!N19)</f>
        <v/>
      </c>
      <c r="AD14" s="86" t="str">
        <f ca="1">IF(男子単!O19="","",男子単!O19)</f>
        <v/>
      </c>
      <c r="AE14" s="104" t="str">
        <f t="shared" ca="1" si="1"/>
        <v/>
      </c>
      <c r="AF14" s="86" t="str">
        <f ca="1">IF(COUNTIF(女子単!L19,"*Ａ*"),"WSA",IF(COUNTIF(女子単!L19,"*Ｂ*"),"WSB",IF(COUNTIF(女子単!L19,"*Ｃ*"),"WSC","")))</f>
        <v/>
      </c>
      <c r="AG14" s="86" t="str">
        <f ca="1">IF(女子単!M19="","",女子単!M19)</f>
        <v/>
      </c>
      <c r="AH14" s="86" t="str">
        <f ca="1">IF(女子単!N19="","",女子単!N19)</f>
        <v/>
      </c>
      <c r="AI14" s="106" t="str">
        <f ca="1">IF(女子単!O19="","",女子単!O19)</f>
        <v/>
      </c>
      <c r="AJ14" s="86" t="str">
        <f t="shared" ca="1" si="2"/>
        <v/>
      </c>
      <c r="AK14" s="86" t="str">
        <f ca="1">IF(COUNTIF(男子複!L19,"*Ａ*"),"MDA",IF(COUNTIF(男子複!L19,"*Ｂ*"),"MDB",IF(COUNTIF(男子複!L19,"*Ｃ*"),"MDC",IF(COUNTIF(男子複!L19,"*40*"),"MD40",IF(COUNTIF(男子複!L19,"*50*"),"MD50",IF(COUNTIF(男子複!L19,"*60*"),"MD60",""))))))</f>
        <v/>
      </c>
      <c r="AL14" s="86" t="str">
        <f ca="1">IF(男子複!M19="","",男子複!M19)</f>
        <v/>
      </c>
      <c r="AM14" s="86" t="str">
        <f ca="1">IF(男子複!N19="","",男子複!N19)</f>
        <v/>
      </c>
      <c r="AN14" s="86" t="str">
        <f ca="1">IF(男子複!O19="","",男子複!O19)</f>
        <v/>
      </c>
      <c r="AO14" s="104" t="str">
        <f t="shared" ca="1" si="3"/>
        <v/>
      </c>
      <c r="AP14" s="86" t="str">
        <f ca="1">IF(COUNTIF(女子複!L19,"*Ａ*"),"WDA",IF(COUNTIF(女子複!L19,"*Ｂ*"),"WDB",IF(COUNTIF(女子複!L19,"*Ｃ*"),"WDC",IF(COUNTIF(女子複!L19,"*50*"),"WD50",IF(COUNTIF(女子複!L19,"*40*"),"WD40","")))))</f>
        <v/>
      </c>
      <c r="AQ14" s="86" t="str">
        <f ca="1">IF(女子複!M19="","",女子複!M19)</f>
        <v/>
      </c>
      <c r="AR14" s="86" t="str">
        <f ca="1">IF(女子複!N19="","",女子複!N19)</f>
        <v/>
      </c>
      <c r="AS14" s="106" t="str">
        <f ca="1">IF(女子複!O19="","",女子複!O19)</f>
        <v/>
      </c>
      <c r="AT14" s="86" t="str">
        <f t="shared" ca="1" si="4"/>
        <v/>
      </c>
      <c r="AU14" s="86" t="str">
        <f ca="1">IF(COUNTIF(混合複!L19,"*一般*"),"XD",IF(COUNTIF(混合複!L19,"*40歳*"),"XD40",IF(COUNTIF(混合複!L19,"*50歳*"),"XD50","")))</f>
        <v/>
      </c>
      <c r="AV14" s="86" t="str">
        <f ca="1">IF(混合複!M19="","",混合複!M19)</f>
        <v/>
      </c>
      <c r="AW14" s="86" t="str">
        <f ca="1">IF(混合複!N19="","",混合複!N19)</f>
        <v/>
      </c>
      <c r="AX14" s="86" t="str">
        <f ca="1">IF(混合複!O19="","",混合複!O19)</f>
        <v/>
      </c>
    </row>
    <row r="15" spans="1:50" x14ac:dyDescent="0.15">
      <c r="A15" s="104"/>
      <c r="Y15" s="105"/>
      <c r="Z15" s="86" t="str">
        <f t="shared" ca="1" si="0"/>
        <v/>
      </c>
      <c r="AA15" s="86" t="str">
        <f ca="1">IF(COUNTIF(男子単!L20,"*Ａ*"),"MSA",IF(COUNTIF(男子単!L20,"*Ｂ*"),"MSB",IF(COUNTIF(男子単!L20,"*Ｃ*"),"MSC","")))</f>
        <v/>
      </c>
      <c r="AB15" s="86" t="str">
        <f ca="1">IF(男子単!M20="","",男子単!M20)</f>
        <v/>
      </c>
      <c r="AC15" s="86" t="str">
        <f ca="1">IF(男子単!N20="","",男子単!N20)</f>
        <v/>
      </c>
      <c r="AD15" s="86" t="str">
        <f ca="1">IF(男子単!O20="","",男子単!O20)</f>
        <v/>
      </c>
      <c r="AE15" s="104" t="str">
        <f t="shared" ca="1" si="1"/>
        <v/>
      </c>
      <c r="AF15" s="86" t="str">
        <f ca="1">IF(COUNTIF(女子単!L20,"*Ａ*"),"WSA",IF(COUNTIF(女子単!L20,"*Ｂ*"),"WSB",IF(COUNTIF(女子単!L20,"*Ｃ*"),"WSC","")))</f>
        <v/>
      </c>
      <c r="AG15" s="86" t="str">
        <f ca="1">IF(女子単!M20="","",女子単!M20)</f>
        <v/>
      </c>
      <c r="AH15" s="86" t="str">
        <f ca="1">IF(女子単!N20="","",女子単!N20)</f>
        <v/>
      </c>
      <c r="AI15" s="106" t="str">
        <f ca="1">IF(女子単!O20="","",女子単!O20)</f>
        <v/>
      </c>
      <c r="AJ15" s="86" t="str">
        <f t="shared" ca="1" si="2"/>
        <v/>
      </c>
      <c r="AK15" s="86" t="str">
        <f ca="1">IF(COUNTIF(男子複!L20,"*Ａ*"),"MDA",IF(COUNTIF(男子複!L20,"*Ｂ*"),"MDB",IF(COUNTIF(男子複!L20,"*Ｃ*"),"MDC",IF(COUNTIF(男子複!L20,"*40*"),"MD40",IF(COUNTIF(男子複!L20,"*50*"),"MD50",IF(COUNTIF(男子複!L20,"*60*"),"MD60",""))))))</f>
        <v/>
      </c>
      <c r="AL15" s="86" t="str">
        <f ca="1">IF(男子複!M20="","",男子複!M20)</f>
        <v/>
      </c>
      <c r="AM15" s="86" t="str">
        <f ca="1">IF(男子複!N20="","",男子複!N20)</f>
        <v/>
      </c>
      <c r="AN15" s="86" t="str">
        <f ca="1">IF(男子複!O20="","",男子複!O20)</f>
        <v/>
      </c>
      <c r="AO15" s="104" t="str">
        <f t="shared" ca="1" si="3"/>
        <v/>
      </c>
      <c r="AP15" s="86" t="str">
        <f ca="1">IF(COUNTIF(女子複!L20,"*Ａ*"),"WDA",IF(COUNTIF(女子複!L20,"*Ｂ*"),"WDB",IF(COUNTIF(女子複!L20,"*Ｃ*"),"WDC",IF(COUNTIF(女子複!L20,"*50*"),"WD50",IF(COUNTIF(女子複!L20,"*40*"),"WD40","")))))</f>
        <v/>
      </c>
      <c r="AQ15" s="86" t="str">
        <f ca="1">IF(女子複!M20="","",女子複!M20)</f>
        <v/>
      </c>
      <c r="AR15" s="86" t="str">
        <f ca="1">IF(女子複!N20="","",女子複!N20)</f>
        <v/>
      </c>
      <c r="AS15" s="106" t="str">
        <f ca="1">IF(女子複!O20="","",女子複!O20)</f>
        <v/>
      </c>
      <c r="AT15" s="86" t="str">
        <f t="shared" ca="1" si="4"/>
        <v/>
      </c>
      <c r="AU15" s="86" t="str">
        <f ca="1">IF(COUNTIF(混合複!L20,"*一般*"),"XD",IF(COUNTIF(混合複!L20,"*40歳*"),"XD40",IF(COUNTIF(混合複!L20,"*50歳*"),"XD50","")))</f>
        <v/>
      </c>
      <c r="AV15" s="86" t="str">
        <f ca="1">IF(混合複!M20="","",混合複!M20)</f>
        <v/>
      </c>
      <c r="AW15" s="86" t="str">
        <f ca="1">IF(混合複!N20="","",混合複!N20)</f>
        <v/>
      </c>
      <c r="AX15" s="86" t="str">
        <f ca="1">IF(混合複!O20="","",混合複!O20)</f>
        <v/>
      </c>
    </row>
    <row r="16" spans="1:50" x14ac:dyDescent="0.15">
      <c r="A16" s="104"/>
      <c r="Y16" s="105"/>
      <c r="Z16" s="86" t="str">
        <f t="shared" ca="1" si="0"/>
        <v/>
      </c>
      <c r="AA16" s="86" t="str">
        <f ca="1">IF(COUNTIF(男子単!L21,"*Ａ*"),"MSA",IF(COUNTIF(男子単!L21,"*Ｂ*"),"MSB",IF(COUNTIF(男子単!L21,"*Ｃ*"),"MSC","")))</f>
        <v/>
      </c>
      <c r="AB16" s="86" t="str">
        <f ca="1">IF(男子単!M21="","",男子単!M21)</f>
        <v/>
      </c>
      <c r="AC16" s="86" t="str">
        <f ca="1">IF(男子単!N21="","",男子単!N21)</f>
        <v/>
      </c>
      <c r="AD16" s="86" t="str">
        <f ca="1">IF(男子単!O21="","",男子単!O21)</f>
        <v/>
      </c>
      <c r="AE16" s="104" t="str">
        <f t="shared" ca="1" si="1"/>
        <v/>
      </c>
      <c r="AF16" s="86" t="str">
        <f ca="1">IF(COUNTIF(女子単!L21,"*Ａ*"),"WSA",IF(COUNTIF(女子単!L21,"*Ｂ*"),"WSB",IF(COUNTIF(女子単!L21,"*Ｃ*"),"WSC","")))</f>
        <v/>
      </c>
      <c r="AG16" s="86" t="str">
        <f ca="1">IF(女子単!M21="","",女子単!M21)</f>
        <v/>
      </c>
      <c r="AH16" s="86" t="str">
        <f ca="1">IF(女子単!N21="","",女子単!N21)</f>
        <v/>
      </c>
      <c r="AI16" s="106" t="str">
        <f ca="1">IF(女子単!O21="","",女子単!O21)</f>
        <v/>
      </c>
      <c r="AJ16" s="86" t="str">
        <f t="shared" ca="1" si="2"/>
        <v/>
      </c>
      <c r="AK16" s="86" t="str">
        <f ca="1">IF(COUNTIF(男子複!L21,"*Ａ*"),"MDA",IF(COUNTIF(男子複!L21,"*Ｂ*"),"MDB",IF(COUNTIF(男子複!L21,"*Ｃ*"),"MDC",IF(COUNTIF(男子複!L21,"*40*"),"MD40",IF(COUNTIF(男子複!L21,"*50*"),"MD50",IF(COUNTIF(男子複!L21,"*60*"),"MD60",""))))))</f>
        <v/>
      </c>
      <c r="AL16" s="86" t="str">
        <f ca="1">IF(男子複!M21="","",男子複!M21)</f>
        <v/>
      </c>
      <c r="AM16" s="86" t="str">
        <f ca="1">IF(男子複!N21="","",男子複!N21)</f>
        <v/>
      </c>
      <c r="AN16" s="86" t="str">
        <f ca="1">IF(男子複!O21="","",男子複!O21)</f>
        <v/>
      </c>
      <c r="AO16" s="104" t="str">
        <f t="shared" ca="1" si="3"/>
        <v/>
      </c>
      <c r="AP16" s="86" t="str">
        <f ca="1">IF(COUNTIF(女子複!L21,"*Ａ*"),"WDA",IF(COUNTIF(女子複!L21,"*Ｂ*"),"WDB",IF(COUNTIF(女子複!L21,"*Ｃ*"),"WDC",IF(COUNTIF(女子複!L21,"*50*"),"WD50",IF(COUNTIF(女子複!L21,"*40*"),"WD40","")))))</f>
        <v/>
      </c>
      <c r="AQ16" s="86" t="str">
        <f ca="1">IF(女子複!M21="","",女子複!M21)</f>
        <v/>
      </c>
      <c r="AR16" s="86" t="str">
        <f ca="1">IF(女子複!N21="","",女子複!N21)</f>
        <v/>
      </c>
      <c r="AS16" s="106" t="str">
        <f ca="1">IF(女子複!O21="","",女子複!O21)</f>
        <v/>
      </c>
      <c r="AT16" s="86" t="str">
        <f t="shared" ca="1" si="4"/>
        <v/>
      </c>
      <c r="AU16" s="86" t="str">
        <f ca="1">IF(COUNTIF(混合複!L21,"*一般*"),"XD",IF(COUNTIF(混合複!L21,"*40歳*"),"XD40",IF(COUNTIF(混合複!L21,"*50歳*"),"XD50","")))</f>
        <v/>
      </c>
      <c r="AV16" s="86" t="str">
        <f ca="1">IF(混合複!M21="","",混合複!M21)</f>
        <v/>
      </c>
      <c r="AW16" s="86" t="str">
        <f ca="1">IF(混合複!N21="","",混合複!N21)</f>
        <v/>
      </c>
      <c r="AX16" s="86" t="str">
        <f ca="1">IF(混合複!O21="","",混合複!O21)</f>
        <v/>
      </c>
    </row>
    <row r="17" spans="1:50" x14ac:dyDescent="0.15">
      <c r="A17" s="104"/>
      <c r="Y17" s="105"/>
      <c r="Z17" s="86" t="str">
        <f t="shared" ca="1" si="0"/>
        <v/>
      </c>
      <c r="AA17" s="86" t="str">
        <f ca="1">IF(COUNTIF(男子単!L22,"*Ａ*"),"MSA",IF(COUNTIF(男子単!L22,"*Ｂ*"),"MSB",IF(COUNTIF(男子単!L22,"*Ｃ*"),"MSC","")))</f>
        <v/>
      </c>
      <c r="AB17" s="86" t="str">
        <f ca="1">IF(男子単!M22="","",男子単!M22)</f>
        <v/>
      </c>
      <c r="AC17" s="86" t="str">
        <f ca="1">IF(男子単!N22="","",男子単!N22)</f>
        <v/>
      </c>
      <c r="AD17" s="86" t="str">
        <f ca="1">IF(男子単!O22="","",男子単!O22)</f>
        <v/>
      </c>
      <c r="AE17" s="104" t="str">
        <f t="shared" ca="1" si="1"/>
        <v/>
      </c>
      <c r="AF17" s="86" t="str">
        <f ca="1">IF(COUNTIF(女子単!L22,"*Ａ*"),"WSA",IF(COUNTIF(女子単!L22,"*Ｂ*"),"WSB",IF(COUNTIF(女子単!L22,"*Ｃ*"),"WSC","")))</f>
        <v/>
      </c>
      <c r="AG17" s="86" t="str">
        <f ca="1">IF(女子単!M22="","",女子単!M22)</f>
        <v/>
      </c>
      <c r="AH17" s="86" t="str">
        <f ca="1">IF(女子単!N22="","",女子単!N22)</f>
        <v/>
      </c>
      <c r="AI17" s="106" t="str">
        <f ca="1">IF(女子単!O22="","",女子単!O22)</f>
        <v/>
      </c>
      <c r="AJ17" s="86" t="str">
        <f t="shared" ca="1" si="2"/>
        <v/>
      </c>
      <c r="AK17" s="86" t="str">
        <f ca="1">IF(COUNTIF(男子複!L22,"*Ａ*"),"MDA",IF(COUNTIF(男子複!L22,"*Ｂ*"),"MDB",IF(COUNTIF(男子複!L22,"*Ｃ*"),"MDC",IF(COUNTIF(男子複!L22,"*40*"),"MD40",IF(COUNTIF(男子複!L22,"*50*"),"MD50",IF(COUNTIF(男子複!L22,"*60*"),"MD60",""))))))</f>
        <v/>
      </c>
      <c r="AL17" s="86" t="str">
        <f ca="1">IF(男子複!M22="","",男子複!M22)</f>
        <v/>
      </c>
      <c r="AM17" s="86" t="str">
        <f ca="1">IF(男子複!N22="","",男子複!N22)</f>
        <v/>
      </c>
      <c r="AN17" s="86" t="str">
        <f ca="1">IF(男子複!O22="","",男子複!O22)</f>
        <v/>
      </c>
      <c r="AO17" s="104" t="str">
        <f t="shared" ca="1" si="3"/>
        <v/>
      </c>
      <c r="AP17" s="86" t="str">
        <f ca="1">IF(COUNTIF(女子複!L22,"*Ａ*"),"WDA",IF(COUNTIF(女子複!L22,"*Ｂ*"),"WDB",IF(COUNTIF(女子複!L22,"*Ｃ*"),"WDC",IF(COUNTIF(女子複!L22,"*50*"),"WD50",IF(COUNTIF(女子複!L22,"*40*"),"WD40","")))))</f>
        <v/>
      </c>
      <c r="AQ17" s="86" t="str">
        <f ca="1">IF(女子複!M22="","",女子複!M22)</f>
        <v/>
      </c>
      <c r="AR17" s="86" t="str">
        <f ca="1">IF(女子複!N22="","",女子複!N22)</f>
        <v/>
      </c>
      <c r="AS17" s="106" t="str">
        <f ca="1">IF(女子複!O22="","",女子複!O22)</f>
        <v/>
      </c>
      <c r="AT17" s="86" t="str">
        <f t="shared" ca="1" si="4"/>
        <v/>
      </c>
      <c r="AU17" s="86" t="str">
        <f ca="1">IF(COUNTIF(混合複!L22,"*一般*"),"XD",IF(COUNTIF(混合複!L22,"*40歳*"),"XD40",IF(COUNTIF(混合複!L22,"*50歳*"),"XD50","")))</f>
        <v/>
      </c>
      <c r="AV17" s="86" t="str">
        <f ca="1">IF(混合複!M22="","",混合複!M22)</f>
        <v/>
      </c>
      <c r="AW17" s="86" t="str">
        <f ca="1">IF(混合複!N22="","",混合複!N22)</f>
        <v/>
      </c>
      <c r="AX17" s="86" t="str">
        <f ca="1">IF(混合複!O22="","",混合複!O22)</f>
        <v/>
      </c>
    </row>
    <row r="18" spans="1:50" x14ac:dyDescent="0.15">
      <c r="A18" s="104"/>
      <c r="Y18" s="105"/>
      <c r="Z18" s="86" t="str">
        <f t="shared" ca="1" si="0"/>
        <v/>
      </c>
      <c r="AA18" s="86" t="str">
        <f ca="1">IF(COUNTIF(男子単!L23,"*Ａ*"),"MSA",IF(COUNTIF(男子単!L23,"*Ｂ*"),"MSB",IF(COUNTIF(男子単!L23,"*Ｃ*"),"MSC","")))</f>
        <v/>
      </c>
      <c r="AB18" s="86" t="str">
        <f ca="1">IF(男子単!M23="","",男子単!M23)</f>
        <v/>
      </c>
      <c r="AC18" s="86" t="str">
        <f ca="1">IF(男子単!N23="","",男子単!N23)</f>
        <v/>
      </c>
      <c r="AD18" s="86" t="str">
        <f ca="1">IF(男子単!O23="","",男子単!O23)</f>
        <v/>
      </c>
      <c r="AE18" s="104" t="str">
        <f t="shared" ca="1" si="1"/>
        <v/>
      </c>
      <c r="AF18" s="86" t="str">
        <f ca="1">IF(COUNTIF(女子単!L23,"*Ａ*"),"WSA",IF(COUNTIF(女子単!L23,"*Ｂ*"),"WSB",IF(COUNTIF(女子単!L23,"*Ｃ*"),"WSC","")))</f>
        <v/>
      </c>
      <c r="AG18" s="86" t="str">
        <f ca="1">IF(女子単!M23="","",女子単!M23)</f>
        <v/>
      </c>
      <c r="AH18" s="86" t="str">
        <f ca="1">IF(女子単!N23="","",女子単!N23)</f>
        <v/>
      </c>
      <c r="AI18" s="106" t="str">
        <f ca="1">IF(女子単!O23="","",女子単!O23)</f>
        <v/>
      </c>
      <c r="AJ18" s="86" t="str">
        <f t="shared" ca="1" si="2"/>
        <v/>
      </c>
      <c r="AK18" s="86" t="str">
        <f ca="1">IF(COUNTIF(男子複!L23,"*Ａ*"),"MDA",IF(COUNTIF(男子複!L23,"*Ｂ*"),"MDB",IF(COUNTIF(男子複!L23,"*Ｃ*"),"MDC",IF(COUNTIF(男子複!L23,"*40*"),"MD40",IF(COUNTIF(男子複!L23,"*50*"),"MD50",IF(COUNTIF(男子複!L23,"*60*"),"MD60",""))))))</f>
        <v/>
      </c>
      <c r="AL18" s="86" t="str">
        <f ca="1">IF(男子複!M23="","",男子複!M23)</f>
        <v/>
      </c>
      <c r="AM18" s="86" t="str">
        <f ca="1">IF(男子複!N23="","",男子複!N23)</f>
        <v/>
      </c>
      <c r="AN18" s="86" t="str">
        <f ca="1">IF(男子複!O23="","",男子複!O23)</f>
        <v/>
      </c>
      <c r="AO18" s="104" t="str">
        <f t="shared" ca="1" si="3"/>
        <v/>
      </c>
      <c r="AP18" s="86" t="str">
        <f ca="1">IF(COUNTIF(女子複!L23,"*Ａ*"),"WDA",IF(COUNTIF(女子複!L23,"*Ｂ*"),"WDB",IF(COUNTIF(女子複!L23,"*Ｃ*"),"WDC",IF(COUNTIF(女子複!L23,"*50*"),"WD50",IF(COUNTIF(女子複!L23,"*40*"),"WD40","")))))</f>
        <v/>
      </c>
      <c r="AQ18" s="86" t="str">
        <f ca="1">IF(女子複!M23="","",女子複!M23)</f>
        <v/>
      </c>
      <c r="AR18" s="86" t="str">
        <f ca="1">IF(女子複!N23="","",女子複!N23)</f>
        <v/>
      </c>
      <c r="AS18" s="106" t="str">
        <f ca="1">IF(女子複!O23="","",女子複!O23)</f>
        <v/>
      </c>
      <c r="AT18" s="86" t="str">
        <f t="shared" ca="1" si="4"/>
        <v/>
      </c>
      <c r="AU18" s="86" t="str">
        <f ca="1">IF(COUNTIF(混合複!L23,"*一般*"),"XD",IF(COUNTIF(混合複!L23,"*40歳*"),"XD40",IF(COUNTIF(混合複!L23,"*50歳*"),"XD50","")))</f>
        <v/>
      </c>
      <c r="AV18" s="86" t="str">
        <f ca="1">IF(混合複!M23="","",混合複!M23)</f>
        <v/>
      </c>
      <c r="AW18" s="86" t="str">
        <f ca="1">IF(混合複!N23="","",混合複!N23)</f>
        <v/>
      </c>
      <c r="AX18" s="86" t="str">
        <f ca="1">IF(混合複!O23="","",混合複!O23)</f>
        <v/>
      </c>
    </row>
    <row r="19" spans="1:50" x14ac:dyDescent="0.15">
      <c r="A19" s="104"/>
      <c r="Y19" s="105"/>
      <c r="Z19" s="86" t="str">
        <f t="shared" ca="1" si="0"/>
        <v/>
      </c>
      <c r="AA19" s="86" t="str">
        <f ca="1">IF(COUNTIF(男子単!L24,"*Ａ*"),"MSA",IF(COUNTIF(男子単!L24,"*Ｂ*"),"MSB",IF(COUNTIF(男子単!L24,"*Ｃ*"),"MSC","")))</f>
        <v/>
      </c>
      <c r="AB19" s="86" t="str">
        <f ca="1">IF(男子単!M24="","",男子単!M24)</f>
        <v/>
      </c>
      <c r="AC19" s="86" t="str">
        <f ca="1">IF(男子単!N24="","",男子単!N24)</f>
        <v/>
      </c>
      <c r="AD19" s="86" t="str">
        <f ca="1">IF(男子単!O24="","",男子単!O24)</f>
        <v/>
      </c>
      <c r="AE19" s="104" t="str">
        <f t="shared" ca="1" si="1"/>
        <v/>
      </c>
      <c r="AF19" s="86" t="str">
        <f ca="1">IF(COUNTIF(女子単!L24,"*Ａ*"),"WSA",IF(COUNTIF(女子単!L24,"*Ｂ*"),"WSB",IF(COUNTIF(女子単!L24,"*Ｃ*"),"WSC","")))</f>
        <v/>
      </c>
      <c r="AG19" s="86" t="str">
        <f ca="1">IF(女子単!M24="","",女子単!M24)</f>
        <v/>
      </c>
      <c r="AH19" s="86" t="str">
        <f ca="1">IF(女子単!N24="","",女子単!N24)</f>
        <v/>
      </c>
      <c r="AI19" s="106" t="str">
        <f ca="1">IF(女子単!O24="","",女子単!O24)</f>
        <v/>
      </c>
      <c r="AJ19" s="86" t="str">
        <f t="shared" ca="1" si="2"/>
        <v/>
      </c>
      <c r="AK19" s="86" t="str">
        <f ca="1">IF(COUNTIF(男子複!L24,"*Ａ*"),"MDA",IF(COUNTIF(男子複!L24,"*Ｂ*"),"MDB",IF(COUNTIF(男子複!L24,"*Ｃ*"),"MDC",IF(COUNTIF(男子複!L24,"*40*"),"MD40",IF(COUNTIF(男子複!L24,"*50*"),"MD50",IF(COUNTIF(男子複!L24,"*60*"),"MD60",""))))))</f>
        <v/>
      </c>
      <c r="AL19" s="86" t="str">
        <f ca="1">IF(男子複!M24="","",男子複!M24)</f>
        <v/>
      </c>
      <c r="AM19" s="86" t="str">
        <f ca="1">IF(男子複!N24="","",男子複!N24)</f>
        <v/>
      </c>
      <c r="AN19" s="86" t="str">
        <f ca="1">IF(男子複!O24="","",男子複!O24)</f>
        <v/>
      </c>
      <c r="AO19" s="104" t="str">
        <f t="shared" ca="1" si="3"/>
        <v/>
      </c>
      <c r="AP19" s="86" t="str">
        <f ca="1">IF(COUNTIF(女子複!L24,"*Ａ*"),"WDA",IF(COUNTIF(女子複!L24,"*Ｂ*"),"WDB",IF(COUNTIF(女子複!L24,"*Ｃ*"),"WDC",IF(COUNTIF(女子複!L24,"*50*"),"WD50",IF(COUNTIF(女子複!L24,"*40*"),"WD40","")))))</f>
        <v/>
      </c>
      <c r="AQ19" s="86" t="str">
        <f ca="1">IF(女子複!M24="","",女子複!M24)</f>
        <v/>
      </c>
      <c r="AR19" s="86" t="str">
        <f ca="1">IF(女子複!N24="","",女子複!N24)</f>
        <v/>
      </c>
      <c r="AS19" s="106" t="str">
        <f ca="1">IF(女子複!O24="","",女子複!O24)</f>
        <v/>
      </c>
      <c r="AT19" s="86" t="str">
        <f t="shared" ca="1" si="4"/>
        <v/>
      </c>
      <c r="AU19" s="86" t="str">
        <f ca="1">IF(COUNTIF(混合複!L24,"*一般*"),"XD",IF(COUNTIF(混合複!L24,"*40歳*"),"XD40",IF(COUNTIF(混合複!L24,"*50歳*"),"XD50","")))</f>
        <v/>
      </c>
      <c r="AV19" s="86" t="str">
        <f ca="1">IF(混合複!M24="","",混合複!M24)</f>
        <v/>
      </c>
      <c r="AW19" s="86" t="str">
        <f ca="1">IF(混合複!N24="","",混合複!N24)</f>
        <v/>
      </c>
      <c r="AX19" s="86" t="str">
        <f ca="1">IF(混合複!O24="","",混合複!O24)</f>
        <v/>
      </c>
    </row>
    <row r="20" spans="1:50" x14ac:dyDescent="0.15">
      <c r="A20" s="104"/>
      <c r="Y20" s="105"/>
      <c r="Z20" s="86" t="str">
        <f t="shared" ca="1" si="0"/>
        <v/>
      </c>
      <c r="AA20" s="86" t="str">
        <f ca="1">IF(COUNTIF(男子単!L25,"*Ａ*"),"MSA",IF(COUNTIF(男子単!L25,"*Ｂ*"),"MSB",IF(COUNTIF(男子単!L25,"*Ｃ*"),"MSC","")))</f>
        <v/>
      </c>
      <c r="AB20" s="86" t="str">
        <f ca="1">IF(男子単!M25="","",男子単!M25)</f>
        <v/>
      </c>
      <c r="AC20" s="86" t="str">
        <f ca="1">IF(男子単!N25="","",男子単!N25)</f>
        <v/>
      </c>
      <c r="AD20" s="86" t="str">
        <f ca="1">IF(男子単!O25="","",男子単!O25)</f>
        <v/>
      </c>
      <c r="AE20" s="104" t="str">
        <f t="shared" ca="1" si="1"/>
        <v/>
      </c>
      <c r="AF20" s="86" t="str">
        <f ca="1">IF(COUNTIF(女子単!L25,"*Ａ*"),"WSA",IF(COUNTIF(女子単!L25,"*Ｂ*"),"WSB",IF(COUNTIF(女子単!L25,"*Ｃ*"),"WSC","")))</f>
        <v/>
      </c>
      <c r="AG20" s="86" t="str">
        <f ca="1">IF(女子単!M25="","",女子単!M25)</f>
        <v/>
      </c>
      <c r="AH20" s="86" t="str">
        <f ca="1">IF(女子単!N25="","",女子単!N25)</f>
        <v/>
      </c>
      <c r="AI20" s="106" t="str">
        <f ca="1">IF(女子単!O25="","",女子単!O25)</f>
        <v/>
      </c>
      <c r="AJ20" s="86" t="str">
        <f t="shared" ca="1" si="2"/>
        <v/>
      </c>
      <c r="AK20" s="86" t="str">
        <f ca="1">IF(COUNTIF(男子複!L25,"*Ａ*"),"MDA",IF(COUNTIF(男子複!L25,"*Ｂ*"),"MDB",IF(COUNTIF(男子複!L25,"*Ｃ*"),"MDC",IF(COUNTIF(男子複!L25,"*40*"),"MD40",IF(COUNTIF(男子複!L25,"*50*"),"MD50",IF(COUNTIF(男子複!L25,"*60*"),"MD60",""))))))</f>
        <v/>
      </c>
      <c r="AL20" s="86" t="str">
        <f ca="1">IF(男子複!M25="","",男子複!M25)</f>
        <v/>
      </c>
      <c r="AM20" s="86" t="str">
        <f ca="1">IF(男子複!N25="","",男子複!N25)</f>
        <v/>
      </c>
      <c r="AN20" s="86" t="str">
        <f ca="1">IF(男子複!O25="","",男子複!O25)</f>
        <v/>
      </c>
      <c r="AO20" s="104" t="str">
        <f t="shared" ca="1" si="3"/>
        <v/>
      </c>
      <c r="AP20" s="86" t="str">
        <f ca="1">IF(COUNTIF(女子複!L25,"*Ａ*"),"WDA",IF(COUNTIF(女子複!L25,"*Ｂ*"),"WDB",IF(COUNTIF(女子複!L25,"*Ｃ*"),"WDC",IF(COUNTIF(女子複!L25,"*50*"),"WD50",IF(COUNTIF(女子複!L25,"*40*"),"WD40","")))))</f>
        <v/>
      </c>
      <c r="AQ20" s="86" t="str">
        <f ca="1">IF(女子複!M25="","",女子複!M25)</f>
        <v/>
      </c>
      <c r="AR20" s="86" t="str">
        <f ca="1">IF(女子複!N25="","",女子複!N25)</f>
        <v/>
      </c>
      <c r="AS20" s="106" t="str">
        <f ca="1">IF(女子複!O25="","",女子複!O25)</f>
        <v/>
      </c>
      <c r="AT20" s="86" t="str">
        <f t="shared" ca="1" si="4"/>
        <v/>
      </c>
      <c r="AU20" s="86" t="str">
        <f ca="1">IF(COUNTIF(混合複!L25,"*一般*"),"XD",IF(COUNTIF(混合複!L25,"*40歳*"),"XD40",IF(COUNTIF(混合複!L25,"*50歳*"),"XD50","")))</f>
        <v/>
      </c>
      <c r="AV20" s="86" t="str">
        <f ca="1">IF(混合複!M25="","",混合複!M25)</f>
        <v/>
      </c>
      <c r="AW20" s="86" t="str">
        <f ca="1">IF(混合複!N25="","",混合複!N25)</f>
        <v/>
      </c>
      <c r="AX20" s="86" t="str">
        <f ca="1">IF(混合複!O25="","",混合複!O25)</f>
        <v/>
      </c>
    </row>
    <row r="21" spans="1:50" x14ac:dyDescent="0.15">
      <c r="A21" s="104"/>
      <c r="Y21" s="105"/>
      <c r="Z21" s="86" t="str">
        <f t="shared" ca="1" si="0"/>
        <v/>
      </c>
      <c r="AA21" s="86" t="str">
        <f ca="1">IF(COUNTIF(男子単!L26,"*Ａ*"),"MSA",IF(COUNTIF(男子単!L26,"*Ｂ*"),"MSB",IF(COUNTIF(男子単!L26,"*Ｃ*"),"MSC","")))</f>
        <v/>
      </c>
      <c r="AB21" s="86" t="str">
        <f ca="1">IF(男子単!M26="","",男子単!M26)</f>
        <v/>
      </c>
      <c r="AC21" s="86" t="str">
        <f ca="1">IF(男子単!N26="","",男子単!N26)</f>
        <v/>
      </c>
      <c r="AD21" s="86" t="str">
        <f ca="1">IF(男子単!O26="","",男子単!O26)</f>
        <v/>
      </c>
      <c r="AE21" s="104" t="str">
        <f t="shared" ca="1" si="1"/>
        <v/>
      </c>
      <c r="AF21" s="86" t="str">
        <f ca="1">IF(COUNTIF(女子単!L26,"*Ａ*"),"WSA",IF(COUNTIF(女子単!L26,"*Ｂ*"),"WSB",IF(COUNTIF(女子単!L26,"*Ｃ*"),"WSC","")))</f>
        <v/>
      </c>
      <c r="AG21" s="86" t="str">
        <f ca="1">IF(女子単!M26="","",女子単!M26)</f>
        <v/>
      </c>
      <c r="AH21" s="86" t="str">
        <f ca="1">IF(女子単!N26="","",女子単!N26)</f>
        <v/>
      </c>
      <c r="AI21" s="106" t="str">
        <f ca="1">IF(女子単!O26="","",女子単!O26)</f>
        <v/>
      </c>
      <c r="AJ21" s="86" t="str">
        <f t="shared" ca="1" si="2"/>
        <v/>
      </c>
      <c r="AK21" s="86" t="str">
        <f ca="1">IF(COUNTIF(男子複!L26,"*Ａ*"),"MDA",IF(COUNTIF(男子複!L26,"*Ｂ*"),"MDB",IF(COUNTIF(男子複!L26,"*Ｃ*"),"MDC",IF(COUNTIF(男子複!L26,"*40*"),"MD40",IF(COUNTIF(男子複!L26,"*50*"),"MD50",IF(COUNTIF(男子複!L26,"*60*"),"MD60",""))))))</f>
        <v/>
      </c>
      <c r="AL21" s="86" t="str">
        <f ca="1">IF(男子複!M26="","",男子複!M26)</f>
        <v/>
      </c>
      <c r="AM21" s="86" t="str">
        <f ca="1">IF(男子複!N26="","",男子複!N26)</f>
        <v/>
      </c>
      <c r="AN21" s="86" t="str">
        <f ca="1">IF(男子複!O26="","",男子複!O26)</f>
        <v/>
      </c>
      <c r="AO21" s="104" t="str">
        <f t="shared" ca="1" si="3"/>
        <v/>
      </c>
      <c r="AP21" s="86" t="str">
        <f ca="1">IF(COUNTIF(女子複!L26,"*Ａ*"),"WDA",IF(COUNTIF(女子複!L26,"*Ｂ*"),"WDB",IF(COUNTIF(女子複!L26,"*Ｃ*"),"WDC",IF(COUNTIF(女子複!L26,"*50*"),"WD50",IF(COUNTIF(女子複!L26,"*40*"),"WD40","")))))</f>
        <v/>
      </c>
      <c r="AQ21" s="86" t="str">
        <f ca="1">IF(女子複!M26="","",女子複!M26)</f>
        <v/>
      </c>
      <c r="AR21" s="86" t="str">
        <f ca="1">IF(女子複!N26="","",女子複!N26)</f>
        <v/>
      </c>
      <c r="AS21" s="106" t="str">
        <f ca="1">IF(女子複!O26="","",女子複!O26)</f>
        <v/>
      </c>
      <c r="AT21" s="86" t="str">
        <f t="shared" ca="1" si="4"/>
        <v/>
      </c>
      <c r="AU21" s="86" t="str">
        <f ca="1">IF(COUNTIF(混合複!L26,"*一般*"),"XD",IF(COUNTIF(混合複!L26,"*40歳*"),"XD40",IF(COUNTIF(混合複!L26,"*50歳*"),"XD50","")))</f>
        <v/>
      </c>
      <c r="AV21" s="86" t="str">
        <f ca="1">IF(混合複!M26="","",混合複!M26)</f>
        <v/>
      </c>
      <c r="AW21" s="86" t="str">
        <f ca="1">IF(混合複!N26="","",混合複!N26)</f>
        <v/>
      </c>
      <c r="AX21" s="86" t="str">
        <f ca="1">IF(混合複!O26="","",混合複!O26)</f>
        <v/>
      </c>
    </row>
    <row r="22" spans="1:50" x14ac:dyDescent="0.15">
      <c r="A22" s="104"/>
      <c r="Y22" s="105"/>
      <c r="Z22" s="86" t="str">
        <f t="shared" ca="1" si="0"/>
        <v/>
      </c>
      <c r="AA22" s="86" t="str">
        <f ca="1">IF(COUNTIF(男子単!L27,"*Ａ*"),"MSA",IF(COUNTIF(男子単!L27,"*Ｂ*"),"MSB",IF(COUNTIF(男子単!L27,"*Ｃ*"),"MSC","")))</f>
        <v/>
      </c>
      <c r="AB22" s="86" t="str">
        <f ca="1">IF(男子単!M27="","",男子単!M27)</f>
        <v/>
      </c>
      <c r="AC22" s="86" t="str">
        <f ca="1">IF(男子単!N27="","",男子単!N27)</f>
        <v/>
      </c>
      <c r="AD22" s="86" t="str">
        <f ca="1">IF(男子単!O27="","",男子単!O27)</f>
        <v/>
      </c>
      <c r="AE22" s="104" t="str">
        <f t="shared" ca="1" si="1"/>
        <v/>
      </c>
      <c r="AF22" s="86" t="str">
        <f ca="1">IF(COUNTIF(女子単!L27,"*Ａ*"),"WSA",IF(COUNTIF(女子単!L27,"*Ｂ*"),"WSB",IF(COUNTIF(女子単!L27,"*Ｃ*"),"WSC","")))</f>
        <v/>
      </c>
      <c r="AG22" s="86" t="str">
        <f ca="1">IF(女子単!M27="","",女子単!M27)</f>
        <v/>
      </c>
      <c r="AH22" s="86" t="str">
        <f ca="1">IF(女子単!N27="","",女子単!N27)</f>
        <v/>
      </c>
      <c r="AI22" s="106" t="str">
        <f ca="1">IF(女子単!O27="","",女子単!O27)</f>
        <v/>
      </c>
      <c r="AJ22" s="86" t="str">
        <f t="shared" ca="1" si="2"/>
        <v/>
      </c>
      <c r="AK22" s="86" t="str">
        <f ca="1">IF(COUNTIF(男子複!L27,"*Ａ*"),"MDA",IF(COUNTIF(男子複!L27,"*Ｂ*"),"MDB",IF(COUNTIF(男子複!L27,"*Ｃ*"),"MDC",IF(COUNTIF(男子複!L27,"*40*"),"MD40",IF(COUNTIF(男子複!L27,"*50*"),"MD50",IF(COUNTIF(男子複!L27,"*60*"),"MD60",""))))))</f>
        <v/>
      </c>
      <c r="AL22" s="86" t="str">
        <f ca="1">IF(男子複!M27="","",男子複!M27)</f>
        <v/>
      </c>
      <c r="AM22" s="86" t="str">
        <f ca="1">IF(男子複!N27="","",男子複!N27)</f>
        <v/>
      </c>
      <c r="AN22" s="86" t="str">
        <f ca="1">IF(男子複!O27="","",男子複!O27)</f>
        <v/>
      </c>
      <c r="AO22" s="104" t="str">
        <f t="shared" ca="1" si="3"/>
        <v/>
      </c>
      <c r="AP22" s="86" t="str">
        <f ca="1">IF(COUNTIF(女子複!L27,"*Ａ*"),"WDA",IF(COUNTIF(女子複!L27,"*Ｂ*"),"WDB",IF(COUNTIF(女子複!L27,"*Ｃ*"),"WDC",IF(COUNTIF(女子複!L27,"*50*"),"WD50",IF(COUNTIF(女子複!L27,"*40*"),"WD40","")))))</f>
        <v/>
      </c>
      <c r="AQ22" s="86" t="str">
        <f ca="1">IF(女子複!M27="","",女子複!M27)</f>
        <v/>
      </c>
      <c r="AR22" s="86" t="str">
        <f ca="1">IF(女子複!N27="","",女子複!N27)</f>
        <v/>
      </c>
      <c r="AS22" s="106" t="str">
        <f ca="1">IF(女子複!O27="","",女子複!O27)</f>
        <v/>
      </c>
      <c r="AT22" s="86" t="str">
        <f t="shared" ca="1" si="4"/>
        <v/>
      </c>
      <c r="AU22" s="86" t="str">
        <f ca="1">IF(COUNTIF(混合複!L27,"*一般*"),"XD",IF(COUNTIF(混合複!L27,"*40歳*"),"XD40",IF(COUNTIF(混合複!L27,"*50歳*"),"XD50","")))</f>
        <v/>
      </c>
      <c r="AV22" s="86" t="str">
        <f ca="1">IF(混合複!M27="","",混合複!M27)</f>
        <v/>
      </c>
      <c r="AW22" s="86" t="str">
        <f ca="1">IF(混合複!N27="","",混合複!N27)</f>
        <v/>
      </c>
      <c r="AX22" s="86" t="str">
        <f ca="1">IF(混合複!O27="","",混合複!O27)</f>
        <v/>
      </c>
    </row>
    <row r="23" spans="1:50" x14ac:dyDescent="0.15">
      <c r="A23" s="104"/>
      <c r="Y23" s="105"/>
      <c r="Z23" s="86" t="str">
        <f t="shared" ca="1" si="0"/>
        <v/>
      </c>
      <c r="AA23" s="86" t="str">
        <f ca="1">IF(COUNTIF(男子単!L28,"*Ａ*"),"MSA",IF(COUNTIF(男子単!L28,"*Ｂ*"),"MSB",IF(COUNTIF(男子単!L28,"*Ｃ*"),"MSC","")))</f>
        <v/>
      </c>
      <c r="AB23" s="86" t="str">
        <f ca="1">IF(男子単!M28="","",男子単!M28)</f>
        <v/>
      </c>
      <c r="AC23" s="86" t="str">
        <f ca="1">IF(男子単!N28="","",男子単!N28)</f>
        <v/>
      </c>
      <c r="AD23" s="86" t="str">
        <f ca="1">IF(男子単!O28="","",男子単!O28)</f>
        <v/>
      </c>
      <c r="AE23" s="104" t="str">
        <f t="shared" ca="1" si="1"/>
        <v/>
      </c>
      <c r="AF23" s="86" t="str">
        <f ca="1">IF(COUNTIF(女子単!L28,"*Ａ*"),"WSA",IF(COUNTIF(女子単!L28,"*Ｂ*"),"WSB",IF(COUNTIF(女子単!L28,"*Ｃ*"),"WSC","")))</f>
        <v/>
      </c>
      <c r="AG23" s="86" t="str">
        <f ca="1">IF(女子単!M28="","",女子単!M28)</f>
        <v/>
      </c>
      <c r="AH23" s="86" t="str">
        <f ca="1">IF(女子単!N28="","",女子単!N28)</f>
        <v/>
      </c>
      <c r="AI23" s="106" t="str">
        <f ca="1">IF(女子単!O28="","",女子単!O28)</f>
        <v/>
      </c>
      <c r="AJ23" s="86" t="str">
        <f t="shared" ca="1" si="2"/>
        <v/>
      </c>
      <c r="AK23" s="86" t="str">
        <f ca="1">IF(COUNTIF(男子複!L28,"*Ａ*"),"MDA",IF(COUNTIF(男子複!L28,"*Ｂ*"),"MDB",IF(COUNTIF(男子複!L28,"*Ｃ*"),"MDC",IF(COUNTIF(男子複!L28,"*40*"),"MD40",IF(COUNTIF(男子複!L28,"*50*"),"MD50",IF(COUNTIF(男子複!L28,"*60*"),"MD60",""))))))</f>
        <v/>
      </c>
      <c r="AL23" s="86" t="str">
        <f ca="1">IF(男子複!M28="","",男子複!M28)</f>
        <v/>
      </c>
      <c r="AM23" s="86" t="str">
        <f ca="1">IF(男子複!N28="","",男子複!N28)</f>
        <v/>
      </c>
      <c r="AN23" s="86" t="str">
        <f ca="1">IF(男子複!O28="","",男子複!O28)</f>
        <v/>
      </c>
      <c r="AO23" s="104" t="str">
        <f t="shared" ca="1" si="3"/>
        <v/>
      </c>
      <c r="AP23" s="86" t="str">
        <f ca="1">IF(COUNTIF(女子複!L28,"*Ａ*"),"WDA",IF(COUNTIF(女子複!L28,"*Ｂ*"),"WDB",IF(COUNTIF(女子複!L28,"*Ｃ*"),"WDC",IF(COUNTIF(女子複!L28,"*50*"),"WD50",IF(COUNTIF(女子複!L28,"*40*"),"WD40","")))))</f>
        <v/>
      </c>
      <c r="AQ23" s="86" t="str">
        <f ca="1">IF(女子複!M28="","",女子複!M28)</f>
        <v/>
      </c>
      <c r="AR23" s="86" t="str">
        <f ca="1">IF(女子複!N28="","",女子複!N28)</f>
        <v/>
      </c>
      <c r="AS23" s="106" t="str">
        <f ca="1">IF(女子複!O28="","",女子複!O28)</f>
        <v/>
      </c>
      <c r="AT23" s="86" t="str">
        <f t="shared" ca="1" si="4"/>
        <v/>
      </c>
      <c r="AU23" s="86" t="str">
        <f ca="1">IF(COUNTIF(混合複!L28,"*一般*"),"XD",IF(COUNTIF(混合複!L28,"*40歳*"),"XD40",IF(COUNTIF(混合複!L28,"*50歳*"),"XD50","")))</f>
        <v/>
      </c>
      <c r="AV23" s="86" t="str">
        <f ca="1">IF(混合複!M28="","",混合複!M28)</f>
        <v/>
      </c>
      <c r="AW23" s="86" t="str">
        <f ca="1">IF(混合複!N28="","",混合複!N28)</f>
        <v/>
      </c>
      <c r="AX23" s="86" t="str">
        <f ca="1">IF(混合複!O28="","",混合複!O28)</f>
        <v/>
      </c>
    </row>
    <row r="24" spans="1:50" x14ac:dyDescent="0.15">
      <c r="A24" s="104"/>
      <c r="Y24" s="105"/>
      <c r="Z24" s="86" t="str">
        <f t="shared" ca="1" si="0"/>
        <v/>
      </c>
      <c r="AA24" s="86" t="str">
        <f ca="1">IF(COUNTIF(男子単!L29,"*Ａ*"),"MSA",IF(COUNTIF(男子単!L29,"*Ｂ*"),"MSB",IF(COUNTIF(男子単!L29,"*Ｃ*"),"MSC","")))</f>
        <v/>
      </c>
      <c r="AB24" s="86" t="str">
        <f ca="1">IF(男子単!M29="","",男子単!M29)</f>
        <v/>
      </c>
      <c r="AC24" s="86" t="str">
        <f ca="1">IF(男子単!N29="","",男子単!N29)</f>
        <v/>
      </c>
      <c r="AD24" s="86" t="str">
        <f ca="1">IF(男子単!O29="","",男子単!O29)</f>
        <v/>
      </c>
      <c r="AE24" s="104" t="str">
        <f t="shared" ca="1" si="1"/>
        <v/>
      </c>
      <c r="AF24" s="86" t="str">
        <f ca="1">IF(COUNTIF(女子単!L29,"*Ａ*"),"WSA",IF(COUNTIF(女子単!L29,"*Ｂ*"),"WSB",IF(COUNTIF(女子単!L29,"*Ｃ*"),"WSC","")))</f>
        <v/>
      </c>
      <c r="AG24" s="86" t="str">
        <f ca="1">IF(女子単!M29="","",女子単!M29)</f>
        <v/>
      </c>
      <c r="AH24" s="86" t="str">
        <f ca="1">IF(女子単!N29="","",女子単!N29)</f>
        <v/>
      </c>
      <c r="AI24" s="106" t="str">
        <f ca="1">IF(女子単!O29="","",女子単!O29)</f>
        <v/>
      </c>
      <c r="AJ24" s="86" t="str">
        <f t="shared" ca="1" si="2"/>
        <v/>
      </c>
      <c r="AK24" s="86" t="str">
        <f ca="1">IF(COUNTIF(男子複!L29,"*Ａ*"),"MDA",IF(COUNTIF(男子複!L29,"*Ｂ*"),"MDB",IF(COUNTIF(男子複!L29,"*Ｃ*"),"MDC",IF(COUNTIF(男子複!L29,"*40*"),"MD40",IF(COUNTIF(男子複!L29,"*50*"),"MD50",IF(COUNTIF(男子複!L29,"*60*"),"MD60",""))))))</f>
        <v/>
      </c>
      <c r="AL24" s="86" t="str">
        <f ca="1">IF(男子複!M29="","",男子複!M29)</f>
        <v/>
      </c>
      <c r="AM24" s="86" t="str">
        <f ca="1">IF(男子複!N29="","",男子複!N29)</f>
        <v/>
      </c>
      <c r="AN24" s="86" t="str">
        <f ca="1">IF(男子複!O29="","",男子複!O29)</f>
        <v/>
      </c>
      <c r="AO24" s="104" t="str">
        <f t="shared" ca="1" si="3"/>
        <v/>
      </c>
      <c r="AP24" s="86" t="str">
        <f ca="1">IF(COUNTIF(女子複!L29,"*Ａ*"),"WDA",IF(COUNTIF(女子複!L29,"*Ｂ*"),"WDB",IF(COUNTIF(女子複!L29,"*Ｃ*"),"WDC",IF(COUNTIF(女子複!L29,"*50*"),"WD50",IF(COUNTIF(女子複!L29,"*40*"),"WD40","")))))</f>
        <v/>
      </c>
      <c r="AQ24" s="86" t="str">
        <f ca="1">IF(女子複!M29="","",女子複!M29)</f>
        <v/>
      </c>
      <c r="AR24" s="86" t="str">
        <f ca="1">IF(女子複!N29="","",女子複!N29)</f>
        <v/>
      </c>
      <c r="AS24" s="106" t="str">
        <f ca="1">IF(女子複!O29="","",女子複!O29)</f>
        <v/>
      </c>
      <c r="AT24" s="86" t="str">
        <f t="shared" ca="1" si="4"/>
        <v/>
      </c>
      <c r="AU24" s="86" t="str">
        <f ca="1">IF(COUNTIF(混合複!L29,"*一般*"),"XD",IF(COUNTIF(混合複!L29,"*40歳*"),"XD40",IF(COUNTIF(混合複!L29,"*50歳*"),"XD50","")))</f>
        <v/>
      </c>
      <c r="AV24" s="86" t="str">
        <f ca="1">IF(混合複!M29="","",混合複!M29)</f>
        <v/>
      </c>
      <c r="AW24" s="86" t="str">
        <f ca="1">IF(混合複!N29="","",混合複!N29)</f>
        <v/>
      </c>
      <c r="AX24" s="86" t="str">
        <f ca="1">IF(混合複!O29="","",混合複!O29)</f>
        <v/>
      </c>
    </row>
    <row r="25" spans="1:50" x14ac:dyDescent="0.15">
      <c r="A25" s="104"/>
      <c r="Y25" s="105"/>
      <c r="Z25" s="86" t="str">
        <f t="shared" ca="1" si="0"/>
        <v/>
      </c>
      <c r="AA25" s="86" t="str">
        <f ca="1">IF(COUNTIF(男子単!L30,"*Ａ*"),"MSA",IF(COUNTIF(男子単!L30,"*Ｂ*"),"MSB",IF(COUNTIF(男子単!L30,"*Ｃ*"),"MSC","")))</f>
        <v/>
      </c>
      <c r="AB25" s="86" t="str">
        <f ca="1">IF(男子単!M30="","",男子単!M30)</f>
        <v/>
      </c>
      <c r="AC25" s="86" t="str">
        <f ca="1">IF(男子単!N30="","",男子単!N30)</f>
        <v/>
      </c>
      <c r="AD25" s="86" t="str">
        <f ca="1">IF(男子単!O30="","",男子単!O30)</f>
        <v/>
      </c>
      <c r="AE25" s="104" t="str">
        <f t="shared" ca="1" si="1"/>
        <v/>
      </c>
      <c r="AF25" s="86" t="str">
        <f ca="1">IF(COUNTIF(女子単!L30,"*Ａ*"),"WSA",IF(COUNTIF(女子単!L30,"*Ｂ*"),"WSB",IF(COUNTIF(女子単!L30,"*Ｃ*"),"WSC","")))</f>
        <v/>
      </c>
      <c r="AG25" s="86" t="str">
        <f ca="1">IF(女子単!M30="","",女子単!M30)</f>
        <v/>
      </c>
      <c r="AH25" s="86" t="str">
        <f ca="1">IF(女子単!N30="","",女子単!N30)</f>
        <v/>
      </c>
      <c r="AI25" s="106" t="str">
        <f ca="1">IF(女子単!O30="","",女子単!O30)</f>
        <v/>
      </c>
      <c r="AJ25" s="86" t="str">
        <f t="shared" ca="1" si="2"/>
        <v/>
      </c>
      <c r="AK25" s="86" t="str">
        <f ca="1">IF(COUNTIF(男子複!L30,"*Ａ*"),"MDA",IF(COUNTIF(男子複!L30,"*Ｂ*"),"MDB",IF(COUNTIF(男子複!L30,"*Ｃ*"),"MDC",IF(COUNTIF(男子複!L30,"*40*"),"MD40",IF(COUNTIF(男子複!L30,"*50*"),"MD50",IF(COUNTIF(男子複!L30,"*60*"),"MD60",""))))))</f>
        <v/>
      </c>
      <c r="AL25" s="86" t="str">
        <f ca="1">IF(男子複!M30="","",男子複!M30)</f>
        <v/>
      </c>
      <c r="AM25" s="86" t="str">
        <f ca="1">IF(男子複!N30="","",男子複!N30)</f>
        <v/>
      </c>
      <c r="AN25" s="86" t="str">
        <f ca="1">IF(男子複!O30="","",男子複!O30)</f>
        <v/>
      </c>
      <c r="AO25" s="104" t="str">
        <f t="shared" ca="1" si="3"/>
        <v/>
      </c>
      <c r="AP25" s="86" t="str">
        <f ca="1">IF(COUNTIF(女子複!L30,"*Ａ*"),"WDA",IF(COUNTIF(女子複!L30,"*Ｂ*"),"WDB",IF(COUNTIF(女子複!L30,"*Ｃ*"),"WDC",IF(COUNTIF(女子複!L30,"*50*"),"WD50",IF(COUNTIF(女子複!L30,"*40*"),"WD40","")))))</f>
        <v/>
      </c>
      <c r="AQ25" s="86" t="str">
        <f ca="1">IF(女子複!M30="","",女子複!M30)</f>
        <v/>
      </c>
      <c r="AR25" s="86" t="str">
        <f ca="1">IF(女子複!N30="","",女子複!N30)</f>
        <v/>
      </c>
      <c r="AS25" s="106" t="str">
        <f ca="1">IF(女子複!O30="","",女子複!O30)</f>
        <v/>
      </c>
      <c r="AT25" s="86" t="str">
        <f t="shared" ca="1" si="4"/>
        <v/>
      </c>
      <c r="AU25" s="86" t="str">
        <f ca="1">IF(COUNTIF(混合複!L30,"*一般*"),"XD",IF(COUNTIF(混合複!L30,"*40歳*"),"XD40",IF(COUNTIF(混合複!L30,"*50歳*"),"XD50","")))</f>
        <v/>
      </c>
      <c r="AV25" s="86" t="str">
        <f ca="1">IF(混合複!M30="","",混合複!M30)</f>
        <v/>
      </c>
      <c r="AW25" s="86" t="str">
        <f ca="1">IF(混合複!N30="","",混合複!N30)</f>
        <v/>
      </c>
      <c r="AX25" s="86" t="str">
        <f ca="1">IF(混合複!O30="","",混合複!O30)</f>
        <v/>
      </c>
    </row>
    <row r="26" spans="1:50" x14ac:dyDescent="0.15">
      <c r="A26" s="104"/>
      <c r="Y26" s="105"/>
      <c r="Z26" s="86" t="str">
        <f t="shared" ca="1" si="0"/>
        <v/>
      </c>
      <c r="AA26" s="86" t="str">
        <f ca="1">IF(COUNTIF(男子単!L31,"*Ａ*"),"MSA",IF(COUNTIF(男子単!L31,"*Ｂ*"),"MSB",IF(COUNTIF(男子単!L31,"*Ｃ*"),"MSC","")))</f>
        <v/>
      </c>
      <c r="AB26" s="86" t="str">
        <f ca="1">IF(男子単!M31="","",男子単!M31)</f>
        <v/>
      </c>
      <c r="AC26" s="86" t="str">
        <f ca="1">IF(男子単!N31="","",男子単!N31)</f>
        <v/>
      </c>
      <c r="AD26" s="86" t="str">
        <f ca="1">IF(男子単!O31="","",男子単!O31)</f>
        <v/>
      </c>
      <c r="AE26" s="104" t="str">
        <f t="shared" ca="1" si="1"/>
        <v/>
      </c>
      <c r="AF26" s="86" t="str">
        <f ca="1">IF(COUNTIF(女子単!L31,"*Ａ*"),"WSA",IF(COUNTIF(女子単!L31,"*Ｂ*"),"WSB",IF(COUNTIF(女子単!L31,"*Ｃ*"),"WSC","")))</f>
        <v/>
      </c>
      <c r="AG26" s="86" t="str">
        <f ca="1">IF(女子単!M31="","",女子単!M31)</f>
        <v/>
      </c>
      <c r="AH26" s="86" t="str">
        <f ca="1">IF(女子単!N31="","",女子単!N31)</f>
        <v/>
      </c>
      <c r="AI26" s="106" t="str">
        <f ca="1">IF(女子単!O31="","",女子単!O31)</f>
        <v/>
      </c>
      <c r="AJ26" s="86" t="str">
        <f t="shared" ca="1" si="2"/>
        <v/>
      </c>
      <c r="AK26" s="86" t="str">
        <f ca="1">IF(COUNTIF(男子複!L31,"*Ａ*"),"MDA",IF(COUNTIF(男子複!L31,"*Ｂ*"),"MDB",IF(COUNTIF(男子複!L31,"*Ｃ*"),"MDC",IF(COUNTIF(男子複!L31,"*40*"),"MD40",IF(COUNTIF(男子複!L31,"*50*"),"MD50",IF(COUNTIF(男子複!L31,"*60*"),"MD60",""))))))</f>
        <v/>
      </c>
      <c r="AL26" s="86" t="str">
        <f ca="1">IF(男子複!M31="","",男子複!M31)</f>
        <v/>
      </c>
      <c r="AM26" s="86" t="str">
        <f ca="1">IF(男子複!N31="","",男子複!N31)</f>
        <v/>
      </c>
      <c r="AN26" s="86" t="str">
        <f ca="1">IF(男子複!O31="","",男子複!O31)</f>
        <v/>
      </c>
      <c r="AO26" s="104" t="str">
        <f t="shared" ca="1" si="3"/>
        <v/>
      </c>
      <c r="AP26" s="86" t="str">
        <f ca="1">IF(COUNTIF(女子複!L31,"*Ａ*"),"WDA",IF(COUNTIF(女子複!L31,"*Ｂ*"),"WDB",IF(COUNTIF(女子複!L31,"*Ｃ*"),"WDC",IF(COUNTIF(女子複!L31,"*50*"),"WD50",IF(COUNTIF(女子複!L31,"*40*"),"WD40","")))))</f>
        <v/>
      </c>
      <c r="AQ26" s="86" t="str">
        <f ca="1">IF(女子複!M31="","",女子複!M31)</f>
        <v/>
      </c>
      <c r="AR26" s="86" t="str">
        <f ca="1">IF(女子複!N31="","",女子複!N31)</f>
        <v/>
      </c>
      <c r="AS26" s="106" t="str">
        <f ca="1">IF(女子複!O31="","",女子複!O31)</f>
        <v/>
      </c>
      <c r="AT26" s="86" t="str">
        <f t="shared" ca="1" si="4"/>
        <v/>
      </c>
      <c r="AU26" s="86" t="str">
        <f ca="1">IF(COUNTIF(混合複!L31,"*一般*"),"XD",IF(COUNTIF(混合複!L31,"*40歳*"),"XD40",IF(COUNTIF(混合複!L31,"*50歳*"),"XD50","")))</f>
        <v/>
      </c>
      <c r="AV26" s="86" t="str">
        <f ca="1">IF(混合複!M31="","",混合複!M31)</f>
        <v/>
      </c>
      <c r="AW26" s="86" t="str">
        <f ca="1">IF(混合複!N31="","",混合複!N31)</f>
        <v/>
      </c>
      <c r="AX26" s="86" t="str">
        <f ca="1">IF(混合複!O31="","",混合複!O31)</f>
        <v/>
      </c>
    </row>
    <row r="27" spans="1:50" x14ac:dyDescent="0.15">
      <c r="A27" s="104"/>
      <c r="Y27" s="105"/>
      <c r="Z27" s="86" t="str">
        <f t="shared" ca="1" si="0"/>
        <v/>
      </c>
      <c r="AA27" s="86" t="str">
        <f ca="1">IF(COUNTIF(男子単!L32,"*Ａ*"),"MSA",IF(COUNTIF(男子単!L32,"*Ｂ*"),"MSB",IF(COUNTIF(男子単!L32,"*Ｃ*"),"MSC","")))</f>
        <v/>
      </c>
      <c r="AB27" s="86" t="str">
        <f ca="1">IF(男子単!M32="","",男子単!M32)</f>
        <v/>
      </c>
      <c r="AC27" s="86" t="str">
        <f ca="1">IF(男子単!N32="","",男子単!N32)</f>
        <v/>
      </c>
      <c r="AD27" s="86" t="str">
        <f ca="1">IF(男子単!O32="","",男子単!O32)</f>
        <v/>
      </c>
      <c r="AE27" s="104" t="str">
        <f t="shared" ca="1" si="1"/>
        <v/>
      </c>
      <c r="AF27" s="86" t="str">
        <f ca="1">IF(COUNTIF(女子単!L32,"*Ａ*"),"WSA",IF(COUNTIF(女子単!L32,"*Ｂ*"),"WSB",IF(COUNTIF(女子単!L32,"*Ｃ*"),"WSC","")))</f>
        <v/>
      </c>
      <c r="AG27" s="86" t="str">
        <f ca="1">IF(女子単!M32="","",女子単!M32)</f>
        <v/>
      </c>
      <c r="AH27" s="86" t="str">
        <f ca="1">IF(女子単!N32="","",女子単!N32)</f>
        <v/>
      </c>
      <c r="AI27" s="106" t="str">
        <f ca="1">IF(女子単!O32="","",女子単!O32)</f>
        <v/>
      </c>
      <c r="AJ27" s="86" t="str">
        <f t="shared" ca="1" si="2"/>
        <v/>
      </c>
      <c r="AK27" s="86" t="str">
        <f ca="1">IF(COUNTIF(男子複!L32,"*Ａ*"),"MDA",IF(COUNTIF(男子複!L32,"*Ｂ*"),"MDB",IF(COUNTIF(男子複!L32,"*Ｃ*"),"MDC",IF(COUNTIF(男子複!L32,"*40*"),"MD40",IF(COUNTIF(男子複!L32,"*50*"),"MD50",IF(COUNTIF(男子複!L32,"*60*"),"MD60",""))))))</f>
        <v/>
      </c>
      <c r="AL27" s="86" t="str">
        <f ca="1">IF(男子複!M32="","",男子複!M32)</f>
        <v/>
      </c>
      <c r="AM27" s="86" t="str">
        <f ca="1">IF(男子複!N32="","",男子複!N32)</f>
        <v/>
      </c>
      <c r="AN27" s="86" t="str">
        <f ca="1">IF(男子複!O32="","",男子複!O32)</f>
        <v/>
      </c>
      <c r="AO27" s="104" t="str">
        <f t="shared" ca="1" si="3"/>
        <v/>
      </c>
      <c r="AP27" s="86" t="str">
        <f ca="1">IF(COUNTIF(女子複!L32,"*Ａ*"),"WDA",IF(COUNTIF(女子複!L32,"*Ｂ*"),"WDB",IF(COUNTIF(女子複!L32,"*Ｃ*"),"WDC",IF(COUNTIF(女子複!L32,"*50*"),"WD50",IF(COUNTIF(女子複!L32,"*40*"),"WD40","")))))</f>
        <v/>
      </c>
      <c r="AQ27" s="86" t="str">
        <f ca="1">IF(女子複!M32="","",女子複!M32)</f>
        <v/>
      </c>
      <c r="AR27" s="86" t="str">
        <f ca="1">IF(女子複!N32="","",女子複!N32)</f>
        <v/>
      </c>
      <c r="AS27" s="106" t="str">
        <f ca="1">IF(女子複!O32="","",女子複!O32)</f>
        <v/>
      </c>
      <c r="AT27" s="86" t="str">
        <f t="shared" ca="1" si="4"/>
        <v/>
      </c>
      <c r="AU27" s="86" t="str">
        <f ca="1">IF(COUNTIF(混合複!L32,"*一般*"),"XD",IF(COUNTIF(混合複!L32,"*40歳*"),"XD40",IF(COUNTIF(混合複!L32,"*50歳*"),"XD50","")))</f>
        <v/>
      </c>
      <c r="AV27" s="86" t="str">
        <f ca="1">IF(混合複!M32="","",混合複!M32)</f>
        <v/>
      </c>
      <c r="AW27" s="86" t="str">
        <f ca="1">IF(混合複!N32="","",混合複!N32)</f>
        <v/>
      </c>
      <c r="AX27" s="86" t="str">
        <f ca="1">IF(混合複!O32="","",混合複!O32)</f>
        <v/>
      </c>
    </row>
    <row r="28" spans="1:50" x14ac:dyDescent="0.15">
      <c r="A28" s="104"/>
      <c r="Y28" s="105"/>
      <c r="Z28" s="86" t="str">
        <f t="shared" ca="1" si="0"/>
        <v/>
      </c>
      <c r="AA28" s="86" t="str">
        <f ca="1">IF(COUNTIF(男子単!L33,"*Ａ*"),"MSA",IF(COUNTIF(男子単!L33,"*Ｂ*"),"MSB",IF(COUNTIF(男子単!L33,"*Ｃ*"),"MSC","")))</f>
        <v/>
      </c>
      <c r="AB28" s="86" t="str">
        <f ca="1">IF(男子単!M33="","",男子単!M33)</f>
        <v/>
      </c>
      <c r="AC28" s="86" t="str">
        <f ca="1">IF(男子単!N33="","",男子単!N33)</f>
        <v/>
      </c>
      <c r="AD28" s="86" t="str">
        <f ca="1">IF(男子単!O33="","",男子単!O33)</f>
        <v/>
      </c>
      <c r="AE28" s="104" t="str">
        <f t="shared" ca="1" si="1"/>
        <v/>
      </c>
      <c r="AF28" s="86" t="str">
        <f ca="1">IF(COUNTIF(女子単!L33,"*Ａ*"),"WSA",IF(COUNTIF(女子単!L33,"*Ｂ*"),"WSB",IF(COUNTIF(女子単!L33,"*Ｃ*"),"WSC","")))</f>
        <v/>
      </c>
      <c r="AG28" s="86" t="str">
        <f ca="1">IF(女子単!M33="","",女子単!M33)</f>
        <v/>
      </c>
      <c r="AH28" s="86" t="str">
        <f ca="1">IF(女子単!N33="","",女子単!N33)</f>
        <v/>
      </c>
      <c r="AI28" s="106" t="str">
        <f ca="1">IF(女子単!O33="","",女子単!O33)</f>
        <v/>
      </c>
      <c r="AJ28" s="86" t="str">
        <f t="shared" ca="1" si="2"/>
        <v/>
      </c>
      <c r="AK28" s="86" t="str">
        <f ca="1">IF(COUNTIF(男子複!L33,"*Ａ*"),"MDA",IF(COUNTIF(男子複!L33,"*Ｂ*"),"MDB",IF(COUNTIF(男子複!L33,"*Ｃ*"),"MDC",IF(COUNTIF(男子複!L33,"*40*"),"MD40",IF(COUNTIF(男子複!L33,"*50*"),"MD50",IF(COUNTIF(男子複!L33,"*60*"),"MD60",""))))))</f>
        <v/>
      </c>
      <c r="AL28" s="86" t="str">
        <f ca="1">IF(男子複!M33="","",男子複!M33)</f>
        <v/>
      </c>
      <c r="AM28" s="86" t="str">
        <f ca="1">IF(男子複!N33="","",男子複!N33)</f>
        <v/>
      </c>
      <c r="AN28" s="86" t="str">
        <f ca="1">IF(男子複!O33="","",男子複!O33)</f>
        <v/>
      </c>
      <c r="AO28" s="104" t="str">
        <f t="shared" ca="1" si="3"/>
        <v/>
      </c>
      <c r="AP28" s="86" t="str">
        <f ca="1">IF(COUNTIF(女子複!L33,"*Ａ*"),"WDA",IF(COUNTIF(女子複!L33,"*Ｂ*"),"WDB",IF(COUNTIF(女子複!L33,"*Ｃ*"),"WDC",IF(COUNTIF(女子複!L33,"*50*"),"WD50",IF(COUNTIF(女子複!L33,"*40*"),"WD40","")))))</f>
        <v/>
      </c>
      <c r="AQ28" s="86" t="str">
        <f ca="1">IF(女子複!M33="","",女子複!M33)</f>
        <v/>
      </c>
      <c r="AR28" s="86" t="str">
        <f ca="1">IF(女子複!N33="","",女子複!N33)</f>
        <v/>
      </c>
      <c r="AS28" s="106" t="str">
        <f ca="1">IF(女子複!O33="","",女子複!O33)</f>
        <v/>
      </c>
      <c r="AT28" s="86" t="str">
        <f t="shared" ca="1" si="4"/>
        <v/>
      </c>
      <c r="AU28" s="86" t="str">
        <f ca="1">IF(COUNTIF(混合複!L33,"*一般*"),"XD",IF(COUNTIF(混合複!L33,"*40歳*"),"XD40",IF(COUNTIF(混合複!L33,"*50歳*"),"XD50","")))</f>
        <v/>
      </c>
      <c r="AV28" s="86" t="str">
        <f ca="1">IF(混合複!M33="","",混合複!M33)</f>
        <v/>
      </c>
      <c r="AW28" s="86" t="str">
        <f ca="1">IF(混合複!N33="","",混合複!N33)</f>
        <v/>
      </c>
      <c r="AX28" s="86" t="str">
        <f ca="1">IF(混合複!O33="","",混合複!O33)</f>
        <v/>
      </c>
    </row>
    <row r="29" spans="1:50" x14ac:dyDescent="0.15">
      <c r="A29" s="104"/>
      <c r="Y29" s="105"/>
      <c r="Z29" s="86" t="str">
        <f t="shared" ca="1" si="0"/>
        <v/>
      </c>
      <c r="AA29" s="86" t="str">
        <f ca="1">IF(COUNTIF(男子単!L34,"*Ａ*"),"MSA",IF(COUNTIF(男子単!L34,"*Ｂ*"),"MSB",IF(COUNTIF(男子単!L34,"*Ｃ*"),"MSC","")))</f>
        <v/>
      </c>
      <c r="AB29" s="86" t="str">
        <f ca="1">IF(男子単!M34="","",男子単!M34)</f>
        <v/>
      </c>
      <c r="AC29" s="86" t="str">
        <f ca="1">IF(男子単!N34="","",男子単!N34)</f>
        <v/>
      </c>
      <c r="AD29" s="86" t="str">
        <f ca="1">IF(男子単!O34="","",男子単!O34)</f>
        <v/>
      </c>
      <c r="AE29" s="104" t="str">
        <f t="shared" ca="1" si="1"/>
        <v/>
      </c>
      <c r="AF29" s="86" t="str">
        <f ca="1">IF(COUNTIF(女子単!L34,"*Ａ*"),"WSA",IF(COUNTIF(女子単!L34,"*Ｂ*"),"WSB",IF(COUNTIF(女子単!L34,"*Ｃ*"),"WSC","")))</f>
        <v/>
      </c>
      <c r="AG29" s="86" t="str">
        <f ca="1">IF(女子単!M34="","",女子単!M34)</f>
        <v/>
      </c>
      <c r="AH29" s="86" t="str">
        <f ca="1">IF(女子単!N34="","",女子単!N34)</f>
        <v/>
      </c>
      <c r="AI29" s="106" t="str">
        <f ca="1">IF(女子単!O34="","",女子単!O34)</f>
        <v/>
      </c>
      <c r="AJ29" s="86" t="str">
        <f t="shared" ca="1" si="2"/>
        <v/>
      </c>
      <c r="AK29" s="86" t="str">
        <f ca="1">IF(COUNTIF(男子複!L34,"*Ａ*"),"MDA",IF(COUNTIF(男子複!L34,"*Ｂ*"),"MDB",IF(COUNTIF(男子複!L34,"*Ｃ*"),"MDC",IF(COUNTIF(男子複!L34,"*40*"),"MD40",IF(COUNTIF(男子複!L34,"*50*"),"MD50",IF(COUNTIF(男子複!L34,"*60*"),"MD60",""))))))</f>
        <v/>
      </c>
      <c r="AL29" s="86" t="str">
        <f ca="1">IF(男子複!M34="","",男子複!M34)</f>
        <v/>
      </c>
      <c r="AM29" s="86" t="str">
        <f ca="1">IF(男子複!N34="","",男子複!N34)</f>
        <v/>
      </c>
      <c r="AN29" s="86" t="str">
        <f ca="1">IF(男子複!O34="","",男子複!O34)</f>
        <v/>
      </c>
      <c r="AO29" s="104" t="str">
        <f t="shared" ca="1" si="3"/>
        <v/>
      </c>
      <c r="AP29" s="86" t="str">
        <f ca="1">IF(COUNTIF(女子複!L34,"*Ａ*"),"WDA",IF(COUNTIF(女子複!L34,"*Ｂ*"),"WDB",IF(COUNTIF(女子複!L34,"*Ｃ*"),"WDC",IF(COUNTIF(女子複!L34,"*50*"),"WD50",IF(COUNTIF(女子複!L34,"*40*"),"WD40","")))))</f>
        <v/>
      </c>
      <c r="AQ29" s="86" t="str">
        <f ca="1">IF(女子複!M34="","",女子複!M34)</f>
        <v/>
      </c>
      <c r="AR29" s="86" t="str">
        <f ca="1">IF(女子複!N34="","",女子複!N34)</f>
        <v/>
      </c>
      <c r="AS29" s="106" t="str">
        <f ca="1">IF(女子複!O34="","",女子複!O34)</f>
        <v/>
      </c>
      <c r="AT29" s="86" t="str">
        <f t="shared" ca="1" si="4"/>
        <v/>
      </c>
      <c r="AU29" s="86" t="str">
        <f ca="1">IF(COUNTIF(混合複!L34,"*一般*"),"XD",IF(COUNTIF(混合複!L34,"*40歳*"),"XD40",IF(COUNTIF(混合複!L34,"*50歳*"),"XD50","")))</f>
        <v/>
      </c>
      <c r="AV29" s="86" t="str">
        <f ca="1">IF(混合複!M34="","",混合複!M34)</f>
        <v/>
      </c>
      <c r="AW29" s="86" t="str">
        <f ca="1">IF(混合複!N34="","",混合複!N34)</f>
        <v/>
      </c>
      <c r="AX29" s="86" t="str">
        <f ca="1">IF(混合複!O34="","",混合複!O34)</f>
        <v/>
      </c>
    </row>
    <row r="30" spans="1:50" x14ac:dyDescent="0.15">
      <c r="A30" s="104"/>
      <c r="Y30" s="105"/>
      <c r="Z30" s="86" t="str">
        <f t="shared" ca="1" si="0"/>
        <v/>
      </c>
      <c r="AA30" s="86" t="str">
        <f ca="1">IF(COUNTIF(男子単!L35,"*Ａ*"),"MSA",IF(COUNTIF(男子単!L35,"*Ｂ*"),"MSB",IF(COUNTIF(男子単!L35,"*Ｃ*"),"MSC","")))</f>
        <v/>
      </c>
      <c r="AB30" s="86" t="str">
        <f ca="1">IF(男子単!M35="","",男子単!M35)</f>
        <v/>
      </c>
      <c r="AC30" s="86" t="str">
        <f ca="1">IF(男子単!N35="","",男子単!N35)</f>
        <v/>
      </c>
      <c r="AD30" s="86" t="str">
        <f ca="1">IF(男子単!O35="","",男子単!O35)</f>
        <v/>
      </c>
      <c r="AE30" s="104" t="str">
        <f t="shared" ca="1" si="1"/>
        <v/>
      </c>
      <c r="AF30" s="86" t="str">
        <f ca="1">IF(COUNTIF(女子単!L35,"*Ａ*"),"WSA",IF(COUNTIF(女子単!L35,"*Ｂ*"),"WSB",IF(COUNTIF(女子単!L35,"*Ｃ*"),"WSC","")))</f>
        <v/>
      </c>
      <c r="AG30" s="86" t="str">
        <f ca="1">IF(女子単!M35="","",女子単!M35)</f>
        <v/>
      </c>
      <c r="AH30" s="86" t="str">
        <f ca="1">IF(女子単!N35="","",女子単!N35)</f>
        <v/>
      </c>
      <c r="AI30" s="106" t="str">
        <f ca="1">IF(女子単!O35="","",女子単!O35)</f>
        <v/>
      </c>
      <c r="AJ30" s="86" t="str">
        <f t="shared" ca="1" si="2"/>
        <v/>
      </c>
      <c r="AK30" s="86" t="str">
        <f ca="1">IF(COUNTIF(男子複!L35,"*Ａ*"),"MDA",IF(COUNTIF(男子複!L35,"*Ｂ*"),"MDB",IF(COUNTIF(男子複!L35,"*Ｃ*"),"MDC",IF(COUNTIF(男子複!L35,"*40*"),"MD40",IF(COUNTIF(男子複!L35,"*50*"),"MD50",IF(COUNTIF(男子複!L35,"*60*"),"MD60",""))))))</f>
        <v/>
      </c>
      <c r="AL30" s="86" t="str">
        <f ca="1">IF(男子複!M35="","",男子複!M35)</f>
        <v/>
      </c>
      <c r="AM30" s="86" t="str">
        <f ca="1">IF(男子複!N35="","",男子複!N35)</f>
        <v/>
      </c>
      <c r="AN30" s="86" t="str">
        <f ca="1">IF(男子複!O35="","",男子複!O35)</f>
        <v/>
      </c>
      <c r="AO30" s="104" t="str">
        <f t="shared" ca="1" si="3"/>
        <v/>
      </c>
      <c r="AP30" s="86" t="str">
        <f ca="1">IF(COUNTIF(女子複!L35,"*Ａ*"),"WDA",IF(COUNTIF(女子複!L35,"*Ｂ*"),"WDB",IF(COUNTIF(女子複!L35,"*Ｃ*"),"WDC",IF(COUNTIF(女子複!L35,"*50*"),"WD50",IF(COUNTIF(女子複!L35,"*40*"),"WD40","")))))</f>
        <v/>
      </c>
      <c r="AQ30" s="86" t="str">
        <f ca="1">IF(女子複!M35="","",女子複!M35)</f>
        <v/>
      </c>
      <c r="AR30" s="86" t="str">
        <f ca="1">IF(女子複!N35="","",女子複!N35)</f>
        <v/>
      </c>
      <c r="AS30" s="106" t="str">
        <f ca="1">IF(女子複!O35="","",女子複!O35)</f>
        <v/>
      </c>
      <c r="AT30" s="86" t="str">
        <f t="shared" ca="1" si="4"/>
        <v/>
      </c>
      <c r="AU30" s="86" t="str">
        <f ca="1">IF(COUNTIF(混合複!L35,"*一般*"),"XD",IF(COUNTIF(混合複!L35,"*40歳*"),"XD40",IF(COUNTIF(混合複!L35,"*50歳*"),"XD50","")))</f>
        <v/>
      </c>
      <c r="AV30" s="86" t="str">
        <f ca="1">IF(混合複!M35="","",混合複!M35)</f>
        <v/>
      </c>
      <c r="AW30" s="86" t="str">
        <f ca="1">IF(混合複!N35="","",混合複!N35)</f>
        <v/>
      </c>
      <c r="AX30" s="86" t="str">
        <f ca="1">IF(混合複!O35="","",混合複!O35)</f>
        <v/>
      </c>
    </row>
    <row r="31" spans="1:50" x14ac:dyDescent="0.15">
      <c r="A31" s="104"/>
      <c r="Y31" s="105"/>
      <c r="Z31" s="86" t="str">
        <f t="shared" ca="1" si="0"/>
        <v/>
      </c>
      <c r="AA31" s="86" t="str">
        <f ca="1">IF(COUNTIF(男子単!L36,"*Ａ*"),"MSA",IF(COUNTIF(男子単!L36,"*Ｂ*"),"MSB",IF(COUNTIF(男子単!L36,"*Ｃ*"),"MSC","")))</f>
        <v/>
      </c>
      <c r="AB31" s="86" t="str">
        <f ca="1">IF(男子単!M36="","",男子単!M36)</f>
        <v/>
      </c>
      <c r="AC31" s="86" t="str">
        <f ca="1">IF(男子単!N36="","",男子単!N36)</f>
        <v/>
      </c>
      <c r="AD31" s="86" t="str">
        <f ca="1">IF(男子単!O36="","",男子単!O36)</f>
        <v/>
      </c>
      <c r="AE31" s="104" t="str">
        <f t="shared" ca="1" si="1"/>
        <v/>
      </c>
      <c r="AF31" s="86" t="str">
        <f ca="1">IF(COUNTIF(女子単!L36,"*Ａ*"),"WSA",IF(COUNTIF(女子単!L36,"*Ｂ*"),"WSB",IF(COUNTIF(女子単!L36,"*Ｃ*"),"WSC","")))</f>
        <v/>
      </c>
      <c r="AG31" s="86" t="str">
        <f ca="1">IF(女子単!M36="","",女子単!M36)</f>
        <v/>
      </c>
      <c r="AH31" s="86" t="str">
        <f ca="1">IF(女子単!N36="","",女子単!N36)</f>
        <v/>
      </c>
      <c r="AI31" s="106" t="str">
        <f ca="1">IF(女子単!O36="","",女子単!O36)</f>
        <v/>
      </c>
      <c r="AJ31" s="86" t="str">
        <f t="shared" ca="1" si="2"/>
        <v/>
      </c>
      <c r="AK31" s="86" t="str">
        <f ca="1">IF(COUNTIF(男子複!L36,"*Ａ*"),"MDA",IF(COUNTIF(男子複!L36,"*Ｂ*"),"MDB",IF(COUNTIF(男子複!L36,"*Ｃ*"),"MDC",IF(COUNTIF(男子複!L36,"*40*"),"MD40",IF(COUNTIF(男子複!L36,"*50*"),"MD50",IF(COUNTIF(男子複!L36,"*60*"),"MD60",""))))))</f>
        <v/>
      </c>
      <c r="AL31" s="86" t="str">
        <f ca="1">IF(男子複!M36="","",男子複!M36)</f>
        <v/>
      </c>
      <c r="AM31" s="86" t="str">
        <f ca="1">IF(男子複!N36="","",男子複!N36)</f>
        <v/>
      </c>
      <c r="AN31" s="86" t="str">
        <f ca="1">IF(男子複!O36="","",男子複!O36)</f>
        <v/>
      </c>
      <c r="AO31" s="104" t="str">
        <f t="shared" ca="1" si="3"/>
        <v/>
      </c>
      <c r="AP31" s="86" t="str">
        <f ca="1">IF(COUNTIF(女子複!L36,"*Ａ*"),"WDA",IF(COUNTIF(女子複!L36,"*Ｂ*"),"WDB",IF(COUNTIF(女子複!L36,"*Ｃ*"),"WDC",IF(COUNTIF(女子複!L36,"*50*"),"WD50",IF(COUNTIF(女子複!L36,"*40*"),"WD40","")))))</f>
        <v/>
      </c>
      <c r="AQ31" s="86" t="str">
        <f ca="1">IF(女子複!M36="","",女子複!M36)</f>
        <v/>
      </c>
      <c r="AR31" s="86" t="str">
        <f ca="1">IF(女子複!N36="","",女子複!N36)</f>
        <v/>
      </c>
      <c r="AS31" s="106" t="str">
        <f ca="1">IF(女子複!O36="","",女子複!O36)</f>
        <v/>
      </c>
      <c r="AT31" s="86" t="str">
        <f t="shared" ca="1" si="4"/>
        <v/>
      </c>
      <c r="AU31" s="86" t="str">
        <f ca="1">IF(COUNTIF(混合複!L36,"*一般*"),"XD",IF(COUNTIF(混合複!L36,"*40歳*"),"XD40",IF(COUNTIF(混合複!L36,"*50歳*"),"XD50","")))</f>
        <v/>
      </c>
      <c r="AV31" s="86" t="str">
        <f ca="1">IF(混合複!M36="","",混合複!M36)</f>
        <v/>
      </c>
      <c r="AW31" s="86" t="str">
        <f ca="1">IF(混合複!N36="","",混合複!N36)</f>
        <v/>
      </c>
      <c r="AX31" s="86" t="str">
        <f ca="1">IF(混合複!O36="","",混合複!O36)</f>
        <v/>
      </c>
    </row>
    <row r="32" spans="1:50" x14ac:dyDescent="0.15">
      <c r="A32" s="104"/>
      <c r="Y32" s="105"/>
      <c r="Z32" s="86" t="str">
        <f t="shared" ca="1" si="0"/>
        <v/>
      </c>
      <c r="AA32" s="86" t="str">
        <f ca="1">IF(COUNTIF(男子単!L37,"*Ａ*"),"MSA",IF(COUNTIF(男子単!L37,"*Ｂ*"),"MSB",IF(COUNTIF(男子単!L37,"*Ｃ*"),"MSC","")))</f>
        <v/>
      </c>
      <c r="AB32" s="86" t="str">
        <f ca="1">IF(男子単!M37="","",男子単!M37)</f>
        <v/>
      </c>
      <c r="AC32" s="86" t="str">
        <f ca="1">IF(男子単!N37="","",男子単!N37)</f>
        <v/>
      </c>
      <c r="AD32" s="86" t="str">
        <f ca="1">IF(男子単!O37="","",男子単!O37)</f>
        <v/>
      </c>
      <c r="AE32" s="104" t="str">
        <f t="shared" ca="1" si="1"/>
        <v/>
      </c>
      <c r="AF32" s="86" t="str">
        <f ca="1">IF(COUNTIF(女子単!L37,"*Ａ*"),"WSA",IF(COUNTIF(女子単!L37,"*Ｂ*"),"WSB",IF(COUNTIF(女子単!L37,"*Ｃ*"),"WSC","")))</f>
        <v/>
      </c>
      <c r="AG32" s="86" t="str">
        <f ca="1">IF(女子単!M37="","",女子単!M37)</f>
        <v/>
      </c>
      <c r="AH32" s="86" t="str">
        <f ca="1">IF(女子単!N37="","",女子単!N37)</f>
        <v/>
      </c>
      <c r="AI32" s="106" t="str">
        <f ca="1">IF(女子単!O37="","",女子単!O37)</f>
        <v/>
      </c>
      <c r="AJ32" s="86" t="str">
        <f t="shared" ca="1" si="2"/>
        <v/>
      </c>
      <c r="AK32" s="86" t="str">
        <f ca="1">IF(COUNTIF(男子複!L37,"*Ａ*"),"MDA",IF(COUNTIF(男子複!L37,"*Ｂ*"),"MDB",IF(COUNTIF(男子複!L37,"*Ｃ*"),"MDC",IF(COUNTIF(男子複!L37,"*40*"),"MD40",IF(COUNTIF(男子複!L37,"*50*"),"MD50",IF(COUNTIF(男子複!L37,"*60*"),"MD60",""))))))</f>
        <v/>
      </c>
      <c r="AL32" s="86" t="str">
        <f ca="1">IF(男子複!M37="","",男子複!M37)</f>
        <v/>
      </c>
      <c r="AM32" s="86" t="str">
        <f ca="1">IF(男子複!N37="","",男子複!N37)</f>
        <v/>
      </c>
      <c r="AN32" s="86" t="str">
        <f ca="1">IF(男子複!O37="","",男子複!O37)</f>
        <v/>
      </c>
      <c r="AO32" s="104" t="str">
        <f t="shared" ca="1" si="3"/>
        <v/>
      </c>
      <c r="AP32" s="86" t="str">
        <f ca="1">IF(COUNTIF(女子複!L37,"*Ａ*"),"WDA",IF(COUNTIF(女子複!L37,"*Ｂ*"),"WDB",IF(COUNTIF(女子複!L37,"*Ｃ*"),"WDC",IF(COUNTIF(女子複!L37,"*50*"),"WD50",IF(COUNTIF(女子複!L37,"*40*"),"WD40","")))))</f>
        <v/>
      </c>
      <c r="AQ32" s="86" t="str">
        <f ca="1">IF(女子複!M37="","",女子複!M37)</f>
        <v/>
      </c>
      <c r="AR32" s="86" t="str">
        <f ca="1">IF(女子複!N37="","",女子複!N37)</f>
        <v/>
      </c>
      <c r="AS32" s="106" t="str">
        <f ca="1">IF(女子複!O37="","",女子複!O37)</f>
        <v/>
      </c>
      <c r="AT32" s="86" t="str">
        <f t="shared" ca="1" si="4"/>
        <v/>
      </c>
      <c r="AU32" s="86" t="str">
        <f ca="1">IF(COUNTIF(混合複!L37,"*一般*"),"XD",IF(COUNTIF(混合複!L37,"*40歳*"),"XD40",IF(COUNTIF(混合複!L37,"*50歳*"),"XD50","")))</f>
        <v/>
      </c>
      <c r="AV32" s="86" t="str">
        <f ca="1">IF(混合複!M37="","",混合複!M37)</f>
        <v/>
      </c>
      <c r="AW32" s="86" t="str">
        <f ca="1">IF(混合複!N37="","",混合複!N37)</f>
        <v/>
      </c>
      <c r="AX32" s="86" t="str">
        <f ca="1">IF(混合複!O37="","",混合複!O37)</f>
        <v/>
      </c>
    </row>
    <row r="33" spans="1:50" x14ac:dyDescent="0.15">
      <c r="A33" s="104"/>
      <c r="Y33" s="105"/>
      <c r="Z33" s="86" t="str">
        <f t="shared" ca="1" si="0"/>
        <v/>
      </c>
      <c r="AA33" s="86" t="str">
        <f ca="1">IF(COUNTIF(男子単!L38,"*Ａ*"),"MSA",IF(COUNTIF(男子単!L38,"*Ｂ*"),"MSB",IF(COUNTIF(男子単!L38,"*Ｃ*"),"MSC","")))</f>
        <v/>
      </c>
      <c r="AB33" s="86" t="str">
        <f ca="1">IF(男子単!M38="","",男子単!M38)</f>
        <v/>
      </c>
      <c r="AC33" s="86" t="str">
        <f ca="1">IF(男子単!N38="","",男子単!N38)</f>
        <v/>
      </c>
      <c r="AD33" s="86" t="str">
        <f ca="1">IF(男子単!O38="","",男子単!O38)</f>
        <v/>
      </c>
      <c r="AE33" s="104" t="str">
        <f t="shared" ca="1" si="1"/>
        <v/>
      </c>
      <c r="AF33" s="86" t="str">
        <f ca="1">IF(COUNTIF(女子単!L38,"*Ａ*"),"WSA",IF(COUNTIF(女子単!L38,"*Ｂ*"),"WSB",IF(COUNTIF(女子単!L38,"*Ｃ*"),"WSC","")))</f>
        <v/>
      </c>
      <c r="AG33" s="86" t="str">
        <f ca="1">IF(女子単!M38="","",女子単!M38)</f>
        <v/>
      </c>
      <c r="AH33" s="86" t="str">
        <f ca="1">IF(女子単!N38="","",女子単!N38)</f>
        <v/>
      </c>
      <c r="AI33" s="106" t="str">
        <f ca="1">IF(女子単!O38="","",女子単!O38)</f>
        <v/>
      </c>
      <c r="AJ33" s="86" t="str">
        <f t="shared" ca="1" si="2"/>
        <v/>
      </c>
      <c r="AK33" s="86" t="str">
        <f ca="1">IF(COUNTIF(男子複!L38,"*Ａ*"),"MDA",IF(COUNTIF(男子複!L38,"*Ｂ*"),"MDB",IF(COUNTIF(男子複!L38,"*Ｃ*"),"MDC",IF(COUNTIF(男子複!L38,"*40*"),"MD40",IF(COUNTIF(男子複!L38,"*50*"),"MD50",IF(COUNTIF(男子複!L38,"*60*"),"MD60",""))))))</f>
        <v/>
      </c>
      <c r="AL33" s="86" t="str">
        <f ca="1">IF(男子複!M38="","",男子複!M38)</f>
        <v/>
      </c>
      <c r="AM33" s="86" t="str">
        <f ca="1">IF(男子複!N38="","",男子複!N38)</f>
        <v/>
      </c>
      <c r="AN33" s="86" t="str">
        <f ca="1">IF(男子複!O38="","",男子複!O38)</f>
        <v/>
      </c>
      <c r="AO33" s="104" t="str">
        <f t="shared" ca="1" si="3"/>
        <v/>
      </c>
      <c r="AP33" s="86" t="str">
        <f ca="1">IF(COUNTIF(女子複!L38,"*Ａ*"),"WDA",IF(COUNTIF(女子複!L38,"*Ｂ*"),"WDB",IF(COUNTIF(女子複!L38,"*Ｃ*"),"WDC",IF(COUNTIF(女子複!L38,"*50*"),"WD50",IF(COUNTIF(女子複!L38,"*40*"),"WD40","")))))</f>
        <v/>
      </c>
      <c r="AQ33" s="86" t="str">
        <f ca="1">IF(女子複!M38="","",女子複!M38)</f>
        <v/>
      </c>
      <c r="AR33" s="86" t="str">
        <f ca="1">IF(女子複!N38="","",女子複!N38)</f>
        <v/>
      </c>
      <c r="AS33" s="106" t="str">
        <f ca="1">IF(女子複!O38="","",女子複!O38)</f>
        <v/>
      </c>
      <c r="AT33" s="86" t="str">
        <f t="shared" ca="1" si="4"/>
        <v/>
      </c>
      <c r="AU33" s="86" t="str">
        <f ca="1">IF(COUNTIF(混合複!L38,"*一般*"),"XD",IF(COUNTIF(混合複!L38,"*40歳*"),"XD40",IF(COUNTIF(混合複!L38,"*50歳*"),"XD50","")))</f>
        <v/>
      </c>
      <c r="AV33" s="86" t="str">
        <f ca="1">IF(混合複!M38="","",混合複!M38)</f>
        <v/>
      </c>
      <c r="AW33" s="86" t="str">
        <f ca="1">IF(混合複!N38="","",混合複!N38)</f>
        <v/>
      </c>
      <c r="AX33" s="86" t="str">
        <f ca="1">IF(混合複!O38="","",混合複!O38)</f>
        <v/>
      </c>
    </row>
    <row r="34" spans="1:50" x14ac:dyDescent="0.15">
      <c r="A34" s="104"/>
      <c r="Y34" s="105"/>
      <c r="Z34" s="86" t="str">
        <f t="shared" ca="1" si="0"/>
        <v/>
      </c>
      <c r="AA34" s="86" t="str">
        <f ca="1">IF(COUNTIF(男子単!L39,"*Ａ*"),"MSA",IF(COUNTIF(男子単!L39,"*Ｂ*"),"MSB",IF(COUNTIF(男子単!L39,"*Ｃ*"),"MSC","")))</f>
        <v/>
      </c>
      <c r="AB34" s="86" t="str">
        <f ca="1">IF(男子単!M39="","",男子単!M39)</f>
        <v/>
      </c>
      <c r="AC34" s="86" t="str">
        <f ca="1">IF(男子単!N39="","",男子単!N39)</f>
        <v/>
      </c>
      <c r="AD34" s="86" t="str">
        <f ca="1">IF(男子単!O39="","",男子単!O39)</f>
        <v/>
      </c>
      <c r="AE34" s="104" t="str">
        <f t="shared" ca="1" si="1"/>
        <v/>
      </c>
      <c r="AF34" s="86" t="str">
        <f ca="1">IF(COUNTIF(女子単!L39,"*Ａ*"),"WSA",IF(COUNTIF(女子単!L39,"*Ｂ*"),"WSB",IF(COUNTIF(女子単!L39,"*Ｃ*"),"WSC","")))</f>
        <v/>
      </c>
      <c r="AG34" s="86" t="str">
        <f ca="1">IF(女子単!M39="","",女子単!M39)</f>
        <v/>
      </c>
      <c r="AH34" s="86" t="str">
        <f ca="1">IF(女子単!N39="","",女子単!N39)</f>
        <v/>
      </c>
      <c r="AI34" s="106" t="str">
        <f ca="1">IF(女子単!O39="","",女子単!O39)</f>
        <v/>
      </c>
      <c r="AJ34" s="86" t="str">
        <f t="shared" ca="1" si="2"/>
        <v/>
      </c>
      <c r="AK34" s="86" t="str">
        <f ca="1">IF(COUNTIF(男子複!L39,"*Ａ*"),"MDA",IF(COUNTIF(男子複!L39,"*Ｂ*"),"MDB",IF(COUNTIF(男子複!L39,"*Ｃ*"),"MDC",IF(COUNTIF(男子複!L39,"*40*"),"MD40",IF(COUNTIF(男子複!L39,"*50*"),"MD50",IF(COUNTIF(男子複!L39,"*60*"),"MD60",""))))))</f>
        <v/>
      </c>
      <c r="AL34" s="86" t="str">
        <f ca="1">IF(男子複!M39="","",男子複!M39)</f>
        <v/>
      </c>
      <c r="AM34" s="86" t="str">
        <f ca="1">IF(男子複!N39="","",男子複!N39)</f>
        <v/>
      </c>
      <c r="AN34" s="86" t="str">
        <f ca="1">IF(男子複!O39="","",男子複!O39)</f>
        <v/>
      </c>
      <c r="AO34" s="104" t="str">
        <f t="shared" ca="1" si="3"/>
        <v/>
      </c>
      <c r="AP34" s="86" t="str">
        <f ca="1">IF(COUNTIF(女子複!L39,"*Ａ*"),"WDA",IF(COUNTIF(女子複!L39,"*Ｂ*"),"WDB",IF(COUNTIF(女子複!L39,"*Ｃ*"),"WDC",IF(COUNTIF(女子複!L39,"*50*"),"WD50",IF(COUNTIF(女子複!L39,"*40*"),"WD40","")))))</f>
        <v/>
      </c>
      <c r="AQ34" s="86" t="str">
        <f ca="1">IF(女子複!M39="","",女子複!M39)</f>
        <v/>
      </c>
      <c r="AR34" s="86" t="str">
        <f ca="1">IF(女子複!N39="","",女子複!N39)</f>
        <v/>
      </c>
      <c r="AS34" s="106" t="str">
        <f ca="1">IF(女子複!O39="","",女子複!O39)</f>
        <v/>
      </c>
      <c r="AT34" s="86" t="str">
        <f t="shared" ca="1" si="4"/>
        <v/>
      </c>
      <c r="AU34" s="86" t="str">
        <f ca="1">IF(COUNTIF(混合複!L39,"*一般*"),"XD",IF(COUNTIF(混合複!L39,"*40歳*"),"XD40",IF(COUNTIF(混合複!L39,"*50歳*"),"XD50","")))</f>
        <v/>
      </c>
      <c r="AV34" s="86" t="str">
        <f ca="1">IF(混合複!M39="","",混合複!M39)</f>
        <v/>
      </c>
      <c r="AW34" s="86" t="str">
        <f ca="1">IF(混合複!N39="","",混合複!N39)</f>
        <v/>
      </c>
      <c r="AX34" s="86" t="str">
        <f ca="1">IF(混合複!O39="","",混合複!O39)</f>
        <v/>
      </c>
    </row>
    <row r="35" spans="1:50" x14ac:dyDescent="0.15">
      <c r="A35" s="104"/>
      <c r="Y35" s="105"/>
      <c r="Z35" s="86" t="str">
        <f t="shared" ca="1" si="0"/>
        <v/>
      </c>
      <c r="AA35" s="86" t="str">
        <f ca="1">IF(COUNTIF(男子単!L40,"*Ａ*"),"MSA",IF(COUNTIF(男子単!L40,"*Ｂ*"),"MSB",IF(COUNTIF(男子単!L40,"*Ｃ*"),"MSC","")))</f>
        <v/>
      </c>
      <c r="AB35" s="86" t="str">
        <f ca="1">IF(男子単!M40="","",男子単!M40)</f>
        <v/>
      </c>
      <c r="AC35" s="86" t="str">
        <f ca="1">IF(男子単!N40="","",男子単!N40)</f>
        <v/>
      </c>
      <c r="AD35" s="86" t="str">
        <f ca="1">IF(男子単!O40="","",男子単!O40)</f>
        <v/>
      </c>
      <c r="AE35" s="104" t="str">
        <f t="shared" ca="1" si="1"/>
        <v/>
      </c>
      <c r="AF35" s="86" t="str">
        <f ca="1">IF(COUNTIF(女子単!L40,"*Ａ*"),"WSA",IF(COUNTIF(女子単!L40,"*Ｂ*"),"WSB",IF(COUNTIF(女子単!L40,"*Ｃ*"),"WSC","")))</f>
        <v/>
      </c>
      <c r="AG35" s="86" t="str">
        <f ca="1">IF(女子単!M40="","",女子単!M40)</f>
        <v/>
      </c>
      <c r="AH35" s="86" t="str">
        <f ca="1">IF(女子単!N40="","",女子単!N40)</f>
        <v/>
      </c>
      <c r="AI35" s="106" t="str">
        <f ca="1">IF(女子単!O40="","",女子単!O40)</f>
        <v/>
      </c>
      <c r="AJ35" s="86" t="str">
        <f t="shared" ca="1" si="2"/>
        <v/>
      </c>
      <c r="AK35" s="86" t="str">
        <f ca="1">IF(COUNTIF(男子複!L40,"*Ａ*"),"MDA",IF(COUNTIF(男子複!L40,"*Ｂ*"),"MDB",IF(COUNTIF(男子複!L40,"*Ｃ*"),"MDC",IF(COUNTIF(男子複!L40,"*40*"),"MD40",IF(COUNTIF(男子複!L40,"*50*"),"MD50",IF(COUNTIF(男子複!L40,"*60*"),"MD60",""))))))</f>
        <v/>
      </c>
      <c r="AL35" s="86" t="str">
        <f ca="1">IF(男子複!M40="","",男子複!M40)</f>
        <v/>
      </c>
      <c r="AM35" s="86" t="str">
        <f ca="1">IF(男子複!N40="","",男子複!N40)</f>
        <v/>
      </c>
      <c r="AN35" s="86" t="str">
        <f ca="1">IF(男子複!O40="","",男子複!O40)</f>
        <v/>
      </c>
      <c r="AO35" s="104" t="str">
        <f t="shared" ca="1" si="3"/>
        <v/>
      </c>
      <c r="AP35" s="86" t="str">
        <f ca="1">IF(COUNTIF(女子複!L40,"*Ａ*"),"WDA",IF(COUNTIF(女子複!L40,"*Ｂ*"),"WDB",IF(COUNTIF(女子複!L40,"*Ｃ*"),"WDC",IF(COUNTIF(女子複!L40,"*50*"),"WD50",IF(COUNTIF(女子複!L40,"*40*"),"WD40","")))))</f>
        <v/>
      </c>
      <c r="AQ35" s="86" t="str">
        <f ca="1">IF(女子複!M40="","",女子複!M40)</f>
        <v/>
      </c>
      <c r="AR35" s="86" t="str">
        <f ca="1">IF(女子複!N40="","",女子複!N40)</f>
        <v/>
      </c>
      <c r="AS35" s="106" t="str">
        <f ca="1">IF(女子複!O40="","",女子複!O40)</f>
        <v/>
      </c>
      <c r="AT35" s="86" t="str">
        <f t="shared" ca="1" si="4"/>
        <v/>
      </c>
      <c r="AU35" s="86" t="str">
        <f ca="1">IF(COUNTIF(混合複!L40,"*一般*"),"XD",IF(COUNTIF(混合複!L40,"*40歳*"),"XD40",IF(COUNTIF(混合複!L40,"*50歳*"),"XD50","")))</f>
        <v/>
      </c>
      <c r="AV35" s="86" t="str">
        <f ca="1">IF(混合複!M40="","",混合複!M40)</f>
        <v/>
      </c>
      <c r="AW35" s="86" t="str">
        <f ca="1">IF(混合複!N40="","",混合複!N40)</f>
        <v/>
      </c>
      <c r="AX35" s="86" t="str">
        <f ca="1">IF(混合複!O40="","",混合複!O40)</f>
        <v/>
      </c>
    </row>
    <row r="36" spans="1:50" x14ac:dyDescent="0.15">
      <c r="A36" s="104"/>
      <c r="Y36" s="105"/>
      <c r="Z36" s="86" t="str">
        <f t="shared" ca="1" si="0"/>
        <v/>
      </c>
      <c r="AA36" s="86" t="str">
        <f ca="1">IF(COUNTIF(男子単!L41,"*Ａ*"),"MSA",IF(COUNTIF(男子単!L41,"*Ｂ*"),"MSB",IF(COUNTIF(男子単!L41,"*Ｃ*"),"MSC","")))</f>
        <v/>
      </c>
      <c r="AB36" s="86" t="str">
        <f ca="1">IF(男子単!M41="","",男子単!M41)</f>
        <v/>
      </c>
      <c r="AC36" s="86" t="str">
        <f ca="1">IF(男子単!N41="","",男子単!N41)</f>
        <v/>
      </c>
      <c r="AD36" s="86" t="str">
        <f ca="1">IF(男子単!O41="","",男子単!O41)</f>
        <v/>
      </c>
      <c r="AE36" s="104" t="str">
        <f t="shared" ca="1" si="1"/>
        <v/>
      </c>
      <c r="AF36" s="86" t="str">
        <f ca="1">IF(COUNTIF(女子単!L41,"*Ａ*"),"WSA",IF(COUNTIF(女子単!L41,"*Ｂ*"),"WSB",IF(COUNTIF(女子単!L41,"*Ｃ*"),"WSC","")))</f>
        <v/>
      </c>
      <c r="AG36" s="86" t="str">
        <f ca="1">IF(女子単!M41="","",女子単!M41)</f>
        <v/>
      </c>
      <c r="AH36" s="86" t="str">
        <f ca="1">IF(女子単!N41="","",女子単!N41)</f>
        <v/>
      </c>
      <c r="AI36" s="106" t="str">
        <f ca="1">IF(女子単!O41="","",女子単!O41)</f>
        <v/>
      </c>
      <c r="AJ36" s="86" t="str">
        <f t="shared" ca="1" si="2"/>
        <v/>
      </c>
      <c r="AK36" s="86" t="str">
        <f ca="1">IF(COUNTIF(男子複!L41,"*Ａ*"),"MDA",IF(COUNTIF(男子複!L41,"*Ｂ*"),"MDB",IF(COUNTIF(男子複!L41,"*Ｃ*"),"MDC",IF(COUNTIF(男子複!L41,"*40*"),"MD40",IF(COUNTIF(男子複!L41,"*50*"),"MD50",IF(COUNTIF(男子複!L41,"*60*"),"MD60",""))))))</f>
        <v/>
      </c>
      <c r="AL36" s="86" t="str">
        <f ca="1">IF(男子複!M41="","",男子複!M41)</f>
        <v/>
      </c>
      <c r="AM36" s="86" t="str">
        <f ca="1">IF(男子複!N41="","",男子複!N41)</f>
        <v/>
      </c>
      <c r="AN36" s="86" t="str">
        <f ca="1">IF(男子複!O41="","",男子複!O41)</f>
        <v/>
      </c>
      <c r="AO36" s="104" t="str">
        <f t="shared" ca="1" si="3"/>
        <v/>
      </c>
      <c r="AP36" s="86" t="str">
        <f ca="1">IF(COUNTIF(女子複!L41,"*Ａ*"),"WDA",IF(COUNTIF(女子複!L41,"*Ｂ*"),"WDB",IF(COUNTIF(女子複!L41,"*Ｃ*"),"WDC",IF(COUNTIF(女子複!L41,"*50*"),"WD50",IF(COUNTIF(女子複!L41,"*40*"),"WD40","")))))</f>
        <v/>
      </c>
      <c r="AQ36" s="86" t="str">
        <f ca="1">IF(女子複!M41="","",女子複!M41)</f>
        <v/>
      </c>
      <c r="AR36" s="86" t="str">
        <f ca="1">IF(女子複!N41="","",女子複!N41)</f>
        <v/>
      </c>
      <c r="AS36" s="106" t="str">
        <f ca="1">IF(女子複!O41="","",女子複!O41)</f>
        <v/>
      </c>
      <c r="AT36" s="86" t="str">
        <f t="shared" ca="1" si="4"/>
        <v/>
      </c>
      <c r="AU36" s="86" t="str">
        <f ca="1">IF(COUNTIF(混合複!L41,"*一般*"),"XD",IF(COUNTIF(混合複!L41,"*40歳*"),"XD40",IF(COUNTIF(混合複!L41,"*50歳*"),"XD50","")))</f>
        <v/>
      </c>
      <c r="AV36" s="86" t="str">
        <f ca="1">IF(混合複!M41="","",混合複!M41)</f>
        <v/>
      </c>
      <c r="AW36" s="86" t="str">
        <f ca="1">IF(混合複!N41="","",混合複!N41)</f>
        <v/>
      </c>
      <c r="AX36" s="86" t="str">
        <f ca="1">IF(混合複!O41="","",混合複!O41)</f>
        <v/>
      </c>
    </row>
    <row r="37" spans="1:50" x14ac:dyDescent="0.15">
      <c r="A37" s="104"/>
      <c r="Y37" s="105"/>
      <c r="Z37" s="86" t="str">
        <f t="shared" ca="1" si="0"/>
        <v/>
      </c>
      <c r="AA37" s="86" t="str">
        <f ca="1">IF(COUNTIF(男子単!L42,"*Ａ*"),"MSA",IF(COUNTIF(男子単!L42,"*Ｂ*"),"MSB",IF(COUNTIF(男子単!L42,"*Ｃ*"),"MSC","")))</f>
        <v/>
      </c>
      <c r="AB37" s="86" t="str">
        <f ca="1">IF(男子単!M42="","",男子単!M42)</f>
        <v/>
      </c>
      <c r="AC37" s="86" t="str">
        <f ca="1">IF(男子単!N42="","",男子単!N42)</f>
        <v/>
      </c>
      <c r="AD37" s="86" t="str">
        <f ca="1">IF(男子単!O42="","",男子単!O42)</f>
        <v/>
      </c>
      <c r="AE37" s="104" t="str">
        <f t="shared" ca="1" si="1"/>
        <v/>
      </c>
      <c r="AF37" s="86" t="str">
        <f ca="1">IF(COUNTIF(女子単!L42,"*Ａ*"),"WSA",IF(COUNTIF(女子単!L42,"*Ｂ*"),"WSB",IF(COUNTIF(女子単!L42,"*Ｃ*"),"WSC","")))</f>
        <v/>
      </c>
      <c r="AG37" s="86" t="str">
        <f ca="1">IF(女子単!M42="","",女子単!M42)</f>
        <v/>
      </c>
      <c r="AH37" s="86" t="str">
        <f ca="1">IF(女子単!N42="","",女子単!N42)</f>
        <v/>
      </c>
      <c r="AI37" s="106" t="str">
        <f ca="1">IF(女子単!O42="","",女子単!O42)</f>
        <v/>
      </c>
      <c r="AJ37" s="86" t="str">
        <f t="shared" ca="1" si="2"/>
        <v/>
      </c>
      <c r="AK37" s="86" t="str">
        <f ca="1">IF(COUNTIF(男子複!L42,"*Ａ*"),"MDA",IF(COUNTIF(男子複!L42,"*Ｂ*"),"MDB",IF(COUNTIF(男子複!L42,"*Ｃ*"),"MDC",IF(COUNTIF(男子複!L42,"*40*"),"MD40",IF(COUNTIF(男子複!L42,"*50*"),"MD50",IF(COUNTIF(男子複!L42,"*60*"),"MD60",""))))))</f>
        <v/>
      </c>
      <c r="AL37" s="86" t="str">
        <f ca="1">IF(男子複!M42="","",男子複!M42)</f>
        <v/>
      </c>
      <c r="AM37" s="86" t="str">
        <f ca="1">IF(男子複!N42="","",男子複!N42)</f>
        <v/>
      </c>
      <c r="AN37" s="86" t="str">
        <f ca="1">IF(男子複!O42="","",男子複!O42)</f>
        <v/>
      </c>
      <c r="AO37" s="104" t="str">
        <f t="shared" ca="1" si="3"/>
        <v/>
      </c>
      <c r="AP37" s="86" t="str">
        <f ca="1">IF(COUNTIF(女子複!L42,"*Ａ*"),"WDA",IF(COUNTIF(女子複!L42,"*Ｂ*"),"WDB",IF(COUNTIF(女子複!L42,"*Ｃ*"),"WDC",IF(COUNTIF(女子複!L42,"*50*"),"WD50",IF(COUNTIF(女子複!L42,"*40*"),"WD40","")))))</f>
        <v/>
      </c>
      <c r="AQ37" s="86" t="str">
        <f ca="1">IF(女子複!M42="","",女子複!M42)</f>
        <v/>
      </c>
      <c r="AR37" s="86" t="str">
        <f ca="1">IF(女子複!N42="","",女子複!N42)</f>
        <v/>
      </c>
      <c r="AS37" s="106" t="str">
        <f ca="1">IF(女子複!O42="","",女子複!O42)</f>
        <v/>
      </c>
      <c r="AT37" s="86" t="str">
        <f t="shared" ca="1" si="4"/>
        <v/>
      </c>
      <c r="AU37" s="86" t="str">
        <f ca="1">IF(COUNTIF(混合複!L42,"*一般*"),"XD",IF(COUNTIF(混合複!L42,"*40歳*"),"XD40",IF(COUNTIF(混合複!L42,"*50歳*"),"XD50","")))</f>
        <v/>
      </c>
      <c r="AV37" s="86" t="str">
        <f ca="1">IF(混合複!M42="","",混合複!M42)</f>
        <v/>
      </c>
      <c r="AW37" s="86" t="str">
        <f ca="1">IF(混合複!N42="","",混合複!N42)</f>
        <v/>
      </c>
      <c r="AX37" s="86" t="str">
        <f ca="1">IF(混合複!O42="","",混合複!O42)</f>
        <v/>
      </c>
    </row>
    <row r="38" spans="1:50" x14ac:dyDescent="0.15">
      <c r="A38" s="104"/>
      <c r="Y38" s="105"/>
      <c r="Z38" s="86" t="str">
        <f t="shared" ca="1" si="0"/>
        <v/>
      </c>
      <c r="AA38" s="86" t="str">
        <f ca="1">IF(COUNTIF(男子単!L43,"*Ａ*"),"MSA",IF(COUNTIF(男子単!L43,"*Ｂ*"),"MSB",IF(COUNTIF(男子単!L43,"*Ｃ*"),"MSC","")))</f>
        <v/>
      </c>
      <c r="AB38" s="86" t="str">
        <f ca="1">IF(男子単!M43="","",男子単!M43)</f>
        <v/>
      </c>
      <c r="AC38" s="86" t="str">
        <f ca="1">IF(男子単!N43="","",男子単!N43)</f>
        <v/>
      </c>
      <c r="AD38" s="86" t="str">
        <f ca="1">IF(男子単!O43="","",男子単!O43)</f>
        <v/>
      </c>
      <c r="AE38" s="104" t="str">
        <f t="shared" ca="1" si="1"/>
        <v/>
      </c>
      <c r="AF38" s="86" t="str">
        <f ca="1">IF(COUNTIF(女子単!L43,"*Ａ*"),"WSA",IF(COUNTIF(女子単!L43,"*Ｂ*"),"WSB",IF(COUNTIF(女子単!L43,"*Ｃ*"),"WSC","")))</f>
        <v/>
      </c>
      <c r="AG38" s="86" t="str">
        <f ca="1">IF(女子単!M43="","",女子単!M43)</f>
        <v/>
      </c>
      <c r="AH38" s="86" t="str">
        <f ca="1">IF(女子単!N43="","",女子単!N43)</f>
        <v/>
      </c>
      <c r="AI38" s="106" t="str">
        <f ca="1">IF(女子単!O43="","",女子単!O43)</f>
        <v/>
      </c>
      <c r="AJ38" s="86" t="str">
        <f t="shared" ca="1" si="2"/>
        <v/>
      </c>
      <c r="AK38" s="86" t="str">
        <f ca="1">IF(COUNTIF(男子複!L43,"*Ａ*"),"MDA",IF(COUNTIF(男子複!L43,"*Ｂ*"),"MDB",IF(COUNTIF(男子複!L43,"*Ｃ*"),"MDC",IF(COUNTIF(男子複!L43,"*40*"),"MD40",IF(COUNTIF(男子複!L43,"*50*"),"MD50",IF(COUNTIF(男子複!L43,"*60*"),"MD60",""))))))</f>
        <v/>
      </c>
      <c r="AL38" s="86" t="str">
        <f ca="1">IF(男子複!M43="","",男子複!M43)</f>
        <v/>
      </c>
      <c r="AM38" s="86" t="str">
        <f ca="1">IF(男子複!N43="","",男子複!N43)</f>
        <v/>
      </c>
      <c r="AN38" s="86" t="str">
        <f ca="1">IF(男子複!O43="","",男子複!O43)</f>
        <v/>
      </c>
      <c r="AO38" s="104" t="str">
        <f t="shared" ca="1" si="3"/>
        <v/>
      </c>
      <c r="AP38" s="86" t="str">
        <f ca="1">IF(COUNTIF(女子複!L43,"*Ａ*"),"WDA",IF(COUNTIF(女子複!L43,"*Ｂ*"),"WDB",IF(COUNTIF(女子複!L43,"*Ｃ*"),"WDC",IF(COUNTIF(女子複!L43,"*50*"),"WD50",IF(COUNTIF(女子複!L43,"*40*"),"WD40","")))))</f>
        <v/>
      </c>
      <c r="AQ38" s="86" t="str">
        <f ca="1">IF(女子複!M43="","",女子複!M43)</f>
        <v/>
      </c>
      <c r="AR38" s="86" t="str">
        <f ca="1">IF(女子複!N43="","",女子複!N43)</f>
        <v/>
      </c>
      <c r="AS38" s="106" t="str">
        <f ca="1">IF(女子複!O43="","",女子複!O43)</f>
        <v/>
      </c>
      <c r="AT38" s="86" t="str">
        <f t="shared" ca="1" si="4"/>
        <v/>
      </c>
      <c r="AU38" s="86" t="str">
        <f ca="1">IF(COUNTIF(混合複!L43,"*一般*"),"XD",IF(COUNTIF(混合複!L43,"*40歳*"),"XD40",IF(COUNTIF(混合複!L43,"*50歳*"),"XD50","")))</f>
        <v/>
      </c>
      <c r="AV38" s="86" t="str">
        <f ca="1">IF(混合複!M43="","",混合複!M43)</f>
        <v/>
      </c>
      <c r="AW38" s="86" t="str">
        <f ca="1">IF(混合複!N43="","",混合複!N43)</f>
        <v/>
      </c>
      <c r="AX38" s="86" t="str">
        <f ca="1">IF(混合複!O43="","",混合複!O43)</f>
        <v/>
      </c>
    </row>
    <row r="39" spans="1:50" x14ac:dyDescent="0.15">
      <c r="A39" s="104"/>
      <c r="Y39" s="105"/>
      <c r="Z39" s="86" t="str">
        <f t="shared" ca="1" si="0"/>
        <v/>
      </c>
      <c r="AA39" s="86" t="str">
        <f ca="1">IF(COUNTIF(男子単!L44,"*Ａ*"),"MSA",IF(COUNTIF(男子単!L44,"*Ｂ*"),"MSB",IF(COUNTIF(男子単!L44,"*Ｃ*"),"MSC","")))</f>
        <v/>
      </c>
      <c r="AB39" s="86" t="str">
        <f ca="1">IF(男子単!M44="","",男子単!M44)</f>
        <v/>
      </c>
      <c r="AC39" s="86" t="str">
        <f ca="1">IF(男子単!N44="","",男子単!N44)</f>
        <v/>
      </c>
      <c r="AD39" s="86" t="str">
        <f ca="1">IF(男子単!O44="","",男子単!O44)</f>
        <v/>
      </c>
      <c r="AE39" s="104" t="str">
        <f t="shared" ca="1" si="1"/>
        <v/>
      </c>
      <c r="AF39" s="86" t="str">
        <f ca="1">IF(COUNTIF(女子単!L44,"*Ａ*"),"WSA",IF(COUNTIF(女子単!L44,"*Ｂ*"),"WSB",IF(COUNTIF(女子単!L44,"*Ｃ*"),"WSC","")))</f>
        <v/>
      </c>
      <c r="AG39" s="86" t="str">
        <f ca="1">IF(女子単!M44="","",女子単!M44)</f>
        <v/>
      </c>
      <c r="AH39" s="86" t="str">
        <f ca="1">IF(女子単!N44="","",女子単!N44)</f>
        <v/>
      </c>
      <c r="AI39" s="106" t="str">
        <f ca="1">IF(女子単!O44="","",女子単!O44)</f>
        <v/>
      </c>
      <c r="AJ39" s="86" t="str">
        <f t="shared" ca="1" si="2"/>
        <v/>
      </c>
      <c r="AK39" s="86" t="str">
        <f ca="1">IF(COUNTIF(男子複!L44,"*Ａ*"),"MDA",IF(COUNTIF(男子複!L44,"*Ｂ*"),"MDB",IF(COUNTIF(男子複!L44,"*Ｃ*"),"MDC",IF(COUNTIF(男子複!L44,"*40*"),"MD40",IF(COUNTIF(男子複!L44,"*50*"),"MD50",IF(COUNTIF(男子複!L44,"*60*"),"MD60",""))))))</f>
        <v/>
      </c>
      <c r="AL39" s="86" t="str">
        <f ca="1">IF(男子複!M44="","",男子複!M44)</f>
        <v/>
      </c>
      <c r="AM39" s="86" t="str">
        <f ca="1">IF(男子複!N44="","",男子複!N44)</f>
        <v/>
      </c>
      <c r="AN39" s="86" t="str">
        <f ca="1">IF(男子複!O44="","",男子複!O44)</f>
        <v/>
      </c>
      <c r="AO39" s="104" t="str">
        <f t="shared" ca="1" si="3"/>
        <v/>
      </c>
      <c r="AP39" s="86" t="str">
        <f ca="1">IF(COUNTIF(女子複!L44,"*Ａ*"),"WDA",IF(COUNTIF(女子複!L44,"*Ｂ*"),"WDB",IF(COUNTIF(女子複!L44,"*Ｃ*"),"WDC",IF(COUNTIF(女子複!L44,"*50*"),"WD50",IF(COUNTIF(女子複!L44,"*40*"),"WD40","")))))</f>
        <v/>
      </c>
      <c r="AQ39" s="86" t="str">
        <f ca="1">IF(女子複!M44="","",女子複!M44)</f>
        <v/>
      </c>
      <c r="AR39" s="86" t="str">
        <f ca="1">IF(女子複!N44="","",女子複!N44)</f>
        <v/>
      </c>
      <c r="AS39" s="106" t="str">
        <f ca="1">IF(女子複!O44="","",女子複!O44)</f>
        <v/>
      </c>
      <c r="AT39" s="86" t="str">
        <f t="shared" ca="1" si="4"/>
        <v/>
      </c>
      <c r="AU39" s="86" t="str">
        <f ca="1">IF(COUNTIF(混合複!L44,"*一般*"),"XD",IF(COUNTIF(混合複!L44,"*40歳*"),"XD40",IF(COUNTIF(混合複!L44,"*50歳*"),"XD50","")))</f>
        <v/>
      </c>
      <c r="AV39" s="86" t="str">
        <f ca="1">IF(混合複!M44="","",混合複!M44)</f>
        <v/>
      </c>
      <c r="AW39" s="86" t="str">
        <f ca="1">IF(混合複!N44="","",混合複!N44)</f>
        <v/>
      </c>
      <c r="AX39" s="86" t="str">
        <f ca="1">IF(混合複!O44="","",混合複!O44)</f>
        <v/>
      </c>
    </row>
    <row r="40" spans="1:50" x14ac:dyDescent="0.15">
      <c r="A40" s="104"/>
      <c r="Y40" s="105"/>
      <c r="Z40" s="86" t="str">
        <f t="shared" ca="1" si="0"/>
        <v/>
      </c>
      <c r="AA40" s="86" t="str">
        <f ca="1">IF(COUNTIF(男子単!L45,"*Ａ*"),"MSA",IF(COUNTIF(男子単!L45,"*Ｂ*"),"MSB",IF(COUNTIF(男子単!L45,"*Ｃ*"),"MSC","")))</f>
        <v/>
      </c>
      <c r="AB40" s="86" t="str">
        <f ca="1">IF(男子単!M45="","",男子単!M45)</f>
        <v/>
      </c>
      <c r="AC40" s="86" t="str">
        <f ca="1">IF(男子単!N45="","",男子単!N45)</f>
        <v/>
      </c>
      <c r="AD40" s="86" t="str">
        <f ca="1">IF(男子単!O45="","",男子単!O45)</f>
        <v/>
      </c>
      <c r="AE40" s="104" t="str">
        <f t="shared" ca="1" si="1"/>
        <v/>
      </c>
      <c r="AF40" s="86" t="str">
        <f ca="1">IF(COUNTIF(女子単!L45,"*Ａ*"),"WSA",IF(COUNTIF(女子単!L45,"*Ｂ*"),"WSB",IF(COUNTIF(女子単!L45,"*Ｃ*"),"WSC","")))</f>
        <v/>
      </c>
      <c r="AG40" s="86" t="str">
        <f ca="1">IF(女子単!M45="","",女子単!M45)</f>
        <v/>
      </c>
      <c r="AH40" s="86" t="str">
        <f ca="1">IF(女子単!N45="","",女子単!N45)</f>
        <v/>
      </c>
      <c r="AI40" s="106" t="str">
        <f ca="1">IF(女子単!O45="","",女子単!O45)</f>
        <v/>
      </c>
      <c r="AJ40" s="86" t="str">
        <f t="shared" ca="1" si="2"/>
        <v/>
      </c>
      <c r="AK40" s="86" t="str">
        <f ca="1">IF(COUNTIF(男子複!L45,"*Ａ*"),"MDA",IF(COUNTIF(男子複!L45,"*Ｂ*"),"MDB",IF(COUNTIF(男子複!L45,"*Ｃ*"),"MDC",IF(COUNTIF(男子複!L45,"*40*"),"MD40",IF(COUNTIF(男子複!L45,"*50*"),"MD50",IF(COUNTIF(男子複!L45,"*60*"),"MD60",""))))))</f>
        <v/>
      </c>
      <c r="AL40" s="86" t="str">
        <f ca="1">IF(男子複!M45="","",男子複!M45)</f>
        <v/>
      </c>
      <c r="AM40" s="86" t="str">
        <f ca="1">IF(男子複!N45="","",男子複!N45)</f>
        <v/>
      </c>
      <c r="AN40" s="86" t="str">
        <f ca="1">IF(男子複!O45="","",男子複!O45)</f>
        <v/>
      </c>
      <c r="AO40" s="104" t="str">
        <f t="shared" ca="1" si="3"/>
        <v/>
      </c>
      <c r="AP40" s="86" t="str">
        <f ca="1">IF(COUNTIF(女子複!L45,"*Ａ*"),"WDA",IF(COUNTIF(女子複!L45,"*Ｂ*"),"WDB",IF(COUNTIF(女子複!L45,"*Ｃ*"),"WDC",IF(COUNTIF(女子複!L45,"*50*"),"WD50",IF(COUNTIF(女子複!L45,"*40*"),"WD40","")))))</f>
        <v/>
      </c>
      <c r="AQ40" s="86" t="str">
        <f ca="1">IF(女子複!M45="","",女子複!M45)</f>
        <v/>
      </c>
      <c r="AR40" s="86" t="str">
        <f ca="1">IF(女子複!N45="","",女子複!N45)</f>
        <v/>
      </c>
      <c r="AS40" s="106" t="str">
        <f ca="1">IF(女子複!O45="","",女子複!O45)</f>
        <v/>
      </c>
      <c r="AT40" s="86" t="str">
        <f t="shared" ca="1" si="4"/>
        <v/>
      </c>
      <c r="AU40" s="86" t="str">
        <f ca="1">IF(COUNTIF(混合複!L45,"*一般*"),"XD",IF(COUNTIF(混合複!L45,"*40歳*"),"XD40",IF(COUNTIF(混合複!L45,"*50歳*"),"XD50","")))</f>
        <v/>
      </c>
      <c r="AV40" s="86" t="str">
        <f ca="1">IF(混合複!M45="","",混合複!M45)</f>
        <v/>
      </c>
      <c r="AW40" s="86" t="str">
        <f ca="1">IF(混合複!N45="","",混合複!N45)</f>
        <v/>
      </c>
      <c r="AX40" s="86" t="str">
        <f ca="1">IF(混合複!O45="","",混合複!O45)</f>
        <v/>
      </c>
    </row>
    <row r="41" spans="1:50" x14ac:dyDescent="0.15">
      <c r="A41" s="104"/>
      <c r="Y41" s="105"/>
      <c r="Z41" s="86" t="str">
        <f t="shared" ca="1" si="0"/>
        <v/>
      </c>
      <c r="AA41" s="86" t="str">
        <f ca="1">IF(COUNTIF(男子単!L46,"*Ａ*"),"MSA",IF(COUNTIF(男子単!L46,"*Ｂ*"),"MSB",IF(COUNTIF(男子単!L46,"*Ｃ*"),"MSC","")))</f>
        <v/>
      </c>
      <c r="AB41" s="86" t="str">
        <f ca="1">IF(男子単!M46="","",男子単!M46)</f>
        <v/>
      </c>
      <c r="AC41" s="86" t="str">
        <f ca="1">IF(男子単!N46="","",男子単!N46)</f>
        <v/>
      </c>
      <c r="AD41" s="86" t="str">
        <f ca="1">IF(男子単!O46="","",男子単!O46)</f>
        <v/>
      </c>
      <c r="AE41" s="104" t="str">
        <f t="shared" ca="1" si="1"/>
        <v/>
      </c>
      <c r="AF41" s="86" t="str">
        <f ca="1">IF(COUNTIF(女子単!L46,"*Ａ*"),"WSA",IF(COUNTIF(女子単!L46,"*Ｂ*"),"WSB",IF(COUNTIF(女子単!L46,"*Ｃ*"),"WSC","")))</f>
        <v/>
      </c>
      <c r="AG41" s="86" t="str">
        <f ca="1">IF(女子単!M46="","",女子単!M46)</f>
        <v/>
      </c>
      <c r="AH41" s="86" t="str">
        <f ca="1">IF(女子単!N46="","",女子単!N46)</f>
        <v/>
      </c>
      <c r="AI41" s="106" t="str">
        <f ca="1">IF(女子単!O46="","",女子単!O46)</f>
        <v/>
      </c>
      <c r="AJ41" s="86" t="str">
        <f t="shared" ca="1" si="2"/>
        <v/>
      </c>
      <c r="AK41" s="86" t="str">
        <f ca="1">IF(COUNTIF(男子複!L46,"*Ａ*"),"MDA",IF(COUNTIF(男子複!L46,"*Ｂ*"),"MDB",IF(COUNTIF(男子複!L46,"*Ｃ*"),"MDC",IF(COUNTIF(男子複!L46,"*40*"),"MD40",IF(COUNTIF(男子複!L46,"*50*"),"MD50",IF(COUNTIF(男子複!L46,"*60*"),"MD60",""))))))</f>
        <v/>
      </c>
      <c r="AL41" s="86" t="str">
        <f ca="1">IF(男子複!M46="","",男子複!M46)</f>
        <v/>
      </c>
      <c r="AM41" s="86" t="str">
        <f ca="1">IF(男子複!N46="","",男子複!N46)</f>
        <v/>
      </c>
      <c r="AN41" s="86" t="str">
        <f ca="1">IF(男子複!O46="","",男子複!O46)</f>
        <v/>
      </c>
      <c r="AO41" s="104" t="str">
        <f t="shared" ca="1" si="3"/>
        <v/>
      </c>
      <c r="AP41" s="86" t="str">
        <f ca="1">IF(COUNTIF(女子複!L46,"*Ａ*"),"WDA",IF(COUNTIF(女子複!L46,"*Ｂ*"),"WDB",IF(COUNTIF(女子複!L46,"*Ｃ*"),"WDC",IF(COUNTIF(女子複!L46,"*50*"),"WD50",IF(COUNTIF(女子複!L46,"*40*"),"WD40","")))))</f>
        <v/>
      </c>
      <c r="AQ41" s="86" t="str">
        <f ca="1">IF(女子複!M46="","",女子複!M46)</f>
        <v/>
      </c>
      <c r="AR41" s="86" t="str">
        <f ca="1">IF(女子複!N46="","",女子複!N46)</f>
        <v/>
      </c>
      <c r="AS41" s="106" t="str">
        <f ca="1">IF(女子複!O46="","",女子複!O46)</f>
        <v/>
      </c>
      <c r="AT41" s="86" t="str">
        <f t="shared" ca="1" si="4"/>
        <v/>
      </c>
      <c r="AU41" s="86" t="str">
        <f ca="1">IF(COUNTIF(混合複!L46,"*一般*"),"XD",IF(COUNTIF(混合複!L46,"*40歳*"),"XD40",IF(COUNTIF(混合複!L46,"*50歳*"),"XD50","")))</f>
        <v/>
      </c>
      <c r="AV41" s="86" t="str">
        <f ca="1">IF(混合複!M46="","",混合複!M46)</f>
        <v/>
      </c>
      <c r="AW41" s="86" t="str">
        <f ca="1">IF(混合複!N46="","",混合複!N46)</f>
        <v/>
      </c>
      <c r="AX41" s="86" t="str">
        <f ca="1">IF(混合複!O46="","",混合複!O46)</f>
        <v/>
      </c>
    </row>
    <row r="42" spans="1:50" x14ac:dyDescent="0.15">
      <c r="A42" s="104"/>
      <c r="Y42" s="105"/>
      <c r="Z42" s="86" t="str">
        <f t="shared" ca="1" si="0"/>
        <v/>
      </c>
      <c r="AA42" s="86" t="str">
        <f ca="1">IF(COUNTIF(男子単!L47,"*Ａ*"),"MSA",IF(COUNTIF(男子単!L47,"*Ｂ*"),"MSB",IF(COUNTIF(男子単!L47,"*Ｃ*"),"MSC","")))</f>
        <v/>
      </c>
      <c r="AB42" s="86" t="str">
        <f ca="1">IF(男子単!M47="","",男子単!M47)</f>
        <v/>
      </c>
      <c r="AC42" s="86" t="str">
        <f ca="1">IF(男子単!N47="","",男子単!N47)</f>
        <v/>
      </c>
      <c r="AD42" s="86" t="str">
        <f ca="1">IF(男子単!O47="","",男子単!O47)</f>
        <v/>
      </c>
      <c r="AE42" s="104" t="str">
        <f t="shared" ca="1" si="1"/>
        <v/>
      </c>
      <c r="AF42" s="86" t="str">
        <f ca="1">IF(COUNTIF(女子単!L47,"*Ａ*"),"WSA",IF(COUNTIF(女子単!L47,"*Ｂ*"),"WSB",IF(COUNTIF(女子単!L47,"*Ｃ*"),"WSC","")))</f>
        <v/>
      </c>
      <c r="AG42" s="86" t="str">
        <f ca="1">IF(女子単!M47="","",女子単!M47)</f>
        <v/>
      </c>
      <c r="AH42" s="86" t="str">
        <f ca="1">IF(女子単!N47="","",女子単!N47)</f>
        <v/>
      </c>
      <c r="AI42" s="106" t="str">
        <f ca="1">IF(女子単!O47="","",女子単!O47)</f>
        <v/>
      </c>
      <c r="AJ42" s="86" t="str">
        <f t="shared" ca="1" si="2"/>
        <v/>
      </c>
      <c r="AK42" s="86" t="str">
        <f ca="1">IF(COUNTIF(男子複!L47,"*Ａ*"),"MDA",IF(COUNTIF(男子複!L47,"*Ｂ*"),"MDB",IF(COUNTIF(男子複!L47,"*Ｃ*"),"MDC",IF(COUNTIF(男子複!L47,"*40*"),"MD40",IF(COUNTIF(男子複!L47,"*50*"),"MD50",IF(COUNTIF(男子複!L47,"*60*"),"MD60",""))))))</f>
        <v/>
      </c>
      <c r="AL42" s="86" t="str">
        <f ca="1">IF(男子複!M47="","",男子複!M47)</f>
        <v/>
      </c>
      <c r="AM42" s="86" t="str">
        <f ca="1">IF(男子複!N47="","",男子複!N47)</f>
        <v/>
      </c>
      <c r="AN42" s="86" t="str">
        <f ca="1">IF(男子複!O47="","",男子複!O47)</f>
        <v/>
      </c>
      <c r="AO42" s="104" t="str">
        <f t="shared" ca="1" si="3"/>
        <v/>
      </c>
      <c r="AP42" s="86" t="str">
        <f ca="1">IF(COUNTIF(女子複!L47,"*Ａ*"),"WDA",IF(COUNTIF(女子複!L47,"*Ｂ*"),"WDB",IF(COUNTIF(女子複!L47,"*Ｃ*"),"WDC",IF(COUNTIF(女子複!L47,"*50*"),"WD50",IF(COUNTIF(女子複!L47,"*40*"),"WD40","")))))</f>
        <v/>
      </c>
      <c r="AQ42" s="86" t="str">
        <f ca="1">IF(女子複!M47="","",女子複!M47)</f>
        <v/>
      </c>
      <c r="AR42" s="86" t="str">
        <f ca="1">IF(女子複!N47="","",女子複!N47)</f>
        <v/>
      </c>
      <c r="AS42" s="106" t="str">
        <f ca="1">IF(女子複!O47="","",女子複!O47)</f>
        <v/>
      </c>
      <c r="AT42" s="86" t="str">
        <f t="shared" ca="1" si="4"/>
        <v/>
      </c>
      <c r="AU42" s="86" t="str">
        <f ca="1">IF(COUNTIF(混合複!L47,"*一般*"),"XD",IF(COUNTIF(混合複!L47,"*40歳*"),"XD40",IF(COUNTIF(混合複!L47,"*50歳*"),"XD50","")))</f>
        <v/>
      </c>
      <c r="AV42" s="86" t="str">
        <f ca="1">IF(混合複!M47="","",混合複!M47)</f>
        <v/>
      </c>
      <c r="AW42" s="86" t="str">
        <f ca="1">IF(混合複!N47="","",混合複!N47)</f>
        <v/>
      </c>
      <c r="AX42" s="86" t="str">
        <f ca="1">IF(混合複!O47="","",混合複!O47)</f>
        <v/>
      </c>
    </row>
    <row r="43" spans="1:50" x14ac:dyDescent="0.15">
      <c r="A43" s="104"/>
      <c r="Y43" s="105"/>
      <c r="Z43" s="86" t="str">
        <f t="shared" ca="1" si="0"/>
        <v/>
      </c>
      <c r="AA43" s="86" t="str">
        <f ca="1">IF(COUNTIF(男子単!L48,"*Ａ*"),"MSA",IF(COUNTIF(男子単!L48,"*Ｂ*"),"MSB",IF(COUNTIF(男子単!L48,"*Ｃ*"),"MSC","")))</f>
        <v/>
      </c>
      <c r="AB43" s="86" t="str">
        <f ca="1">IF(男子単!M48="","",男子単!M48)</f>
        <v/>
      </c>
      <c r="AC43" s="86" t="str">
        <f ca="1">IF(男子単!N48="","",男子単!N48)</f>
        <v/>
      </c>
      <c r="AD43" s="86" t="str">
        <f ca="1">IF(男子単!O48="","",男子単!O48)</f>
        <v/>
      </c>
      <c r="AE43" s="104" t="str">
        <f t="shared" ca="1" si="1"/>
        <v/>
      </c>
      <c r="AF43" s="86" t="str">
        <f ca="1">IF(COUNTIF(女子単!L48,"*Ａ*"),"WSA",IF(COUNTIF(女子単!L48,"*Ｂ*"),"WSB",IF(COUNTIF(女子単!L48,"*Ｃ*"),"WSC","")))</f>
        <v/>
      </c>
      <c r="AG43" s="86" t="str">
        <f ca="1">IF(女子単!M48="","",女子単!M48)</f>
        <v/>
      </c>
      <c r="AH43" s="86" t="str">
        <f ca="1">IF(女子単!N48="","",女子単!N48)</f>
        <v/>
      </c>
      <c r="AI43" s="106" t="str">
        <f ca="1">IF(女子単!O48="","",女子単!O48)</f>
        <v/>
      </c>
      <c r="AJ43" s="86" t="str">
        <f t="shared" ca="1" si="2"/>
        <v/>
      </c>
      <c r="AK43" s="86" t="str">
        <f ca="1">IF(COUNTIF(男子複!L48,"*Ａ*"),"MDA",IF(COUNTIF(男子複!L48,"*Ｂ*"),"MDB",IF(COUNTIF(男子複!L48,"*Ｃ*"),"MDC",IF(COUNTIF(男子複!L48,"*40*"),"MD40",IF(COUNTIF(男子複!L48,"*50*"),"MD50",IF(COUNTIF(男子複!L48,"*60*"),"MD60",""))))))</f>
        <v/>
      </c>
      <c r="AL43" s="86" t="str">
        <f ca="1">IF(男子複!M48="","",男子複!M48)</f>
        <v/>
      </c>
      <c r="AM43" s="86" t="str">
        <f ca="1">IF(男子複!N48="","",男子複!N48)</f>
        <v/>
      </c>
      <c r="AN43" s="86" t="str">
        <f ca="1">IF(男子複!O48="","",男子複!O48)</f>
        <v/>
      </c>
      <c r="AO43" s="104" t="str">
        <f t="shared" ca="1" si="3"/>
        <v/>
      </c>
      <c r="AP43" s="86" t="str">
        <f ca="1">IF(COUNTIF(女子複!L48,"*Ａ*"),"WDA",IF(COUNTIF(女子複!L48,"*Ｂ*"),"WDB",IF(COUNTIF(女子複!L48,"*Ｃ*"),"WDC",IF(COUNTIF(女子複!L48,"*50*"),"WD50",IF(COUNTIF(女子複!L48,"*40*"),"WD40","")))))</f>
        <v/>
      </c>
      <c r="AQ43" s="86" t="str">
        <f ca="1">IF(女子複!M48="","",女子複!M48)</f>
        <v/>
      </c>
      <c r="AR43" s="86" t="str">
        <f ca="1">IF(女子複!N48="","",女子複!N48)</f>
        <v/>
      </c>
      <c r="AS43" s="106" t="str">
        <f ca="1">IF(女子複!O48="","",女子複!O48)</f>
        <v/>
      </c>
      <c r="AT43" s="86" t="str">
        <f t="shared" ca="1" si="4"/>
        <v/>
      </c>
      <c r="AU43" s="86" t="str">
        <f ca="1">IF(COUNTIF(混合複!L48,"*一般*"),"XD",IF(COUNTIF(混合複!L48,"*40歳*"),"XD40",IF(COUNTIF(混合複!L48,"*50歳*"),"XD50","")))</f>
        <v/>
      </c>
      <c r="AV43" s="86" t="str">
        <f ca="1">IF(混合複!M48="","",混合複!M48)</f>
        <v/>
      </c>
      <c r="AW43" s="86" t="str">
        <f ca="1">IF(混合複!N48="","",混合複!N48)</f>
        <v/>
      </c>
      <c r="AX43" s="86" t="str">
        <f ca="1">IF(混合複!O48="","",混合複!O48)</f>
        <v/>
      </c>
    </row>
    <row r="44" spans="1:50" x14ac:dyDescent="0.15">
      <c r="A44" s="104"/>
      <c r="Y44" s="105"/>
      <c r="Z44" s="86" t="str">
        <f t="shared" ca="1" si="0"/>
        <v/>
      </c>
      <c r="AA44" s="86" t="str">
        <f ca="1">IF(COUNTIF(男子単!L49,"*Ａ*"),"MSA",IF(COUNTIF(男子単!L49,"*Ｂ*"),"MSB",IF(COUNTIF(男子単!L49,"*Ｃ*"),"MSC","")))</f>
        <v/>
      </c>
      <c r="AB44" s="86" t="str">
        <f ca="1">IF(男子単!M49="","",男子単!M49)</f>
        <v/>
      </c>
      <c r="AC44" s="86" t="str">
        <f ca="1">IF(男子単!N49="","",男子単!N49)</f>
        <v/>
      </c>
      <c r="AD44" s="86" t="str">
        <f ca="1">IF(男子単!O49="","",男子単!O49)</f>
        <v/>
      </c>
      <c r="AE44" s="104" t="str">
        <f t="shared" ca="1" si="1"/>
        <v/>
      </c>
      <c r="AF44" s="86" t="str">
        <f ca="1">IF(COUNTIF(女子単!L49,"*Ａ*"),"WSA",IF(COUNTIF(女子単!L49,"*Ｂ*"),"WSB",IF(COUNTIF(女子単!L49,"*Ｃ*"),"WSC","")))</f>
        <v/>
      </c>
      <c r="AG44" s="86" t="str">
        <f ca="1">IF(女子単!M49="","",女子単!M49)</f>
        <v/>
      </c>
      <c r="AH44" s="86" t="str">
        <f ca="1">IF(女子単!N49="","",女子単!N49)</f>
        <v/>
      </c>
      <c r="AI44" s="106" t="str">
        <f ca="1">IF(女子単!O49="","",女子単!O49)</f>
        <v/>
      </c>
      <c r="AJ44" s="86" t="str">
        <f t="shared" ca="1" si="2"/>
        <v/>
      </c>
      <c r="AK44" s="86" t="str">
        <f ca="1">IF(COUNTIF(男子複!L49,"*Ａ*"),"MDA",IF(COUNTIF(男子複!L49,"*Ｂ*"),"MDB",IF(COUNTIF(男子複!L49,"*Ｃ*"),"MDC",IF(COUNTIF(男子複!L49,"*40*"),"MD40",IF(COUNTIF(男子複!L49,"*50*"),"MD50",IF(COUNTIF(男子複!L49,"*60*"),"MD60",""))))))</f>
        <v/>
      </c>
      <c r="AL44" s="86" t="str">
        <f ca="1">IF(男子複!M49="","",男子複!M49)</f>
        <v/>
      </c>
      <c r="AM44" s="86" t="str">
        <f ca="1">IF(男子複!N49="","",男子複!N49)</f>
        <v/>
      </c>
      <c r="AN44" s="86" t="str">
        <f ca="1">IF(男子複!O49="","",男子複!O49)</f>
        <v/>
      </c>
      <c r="AO44" s="104" t="str">
        <f t="shared" ca="1" si="3"/>
        <v/>
      </c>
      <c r="AP44" s="86" t="str">
        <f ca="1">IF(COUNTIF(女子複!L49,"*Ａ*"),"WDA",IF(COUNTIF(女子複!L49,"*Ｂ*"),"WDB",IF(COUNTIF(女子複!L49,"*Ｃ*"),"WDC",IF(COUNTIF(女子複!L49,"*50*"),"WD50",IF(COUNTIF(女子複!L49,"*40*"),"WD40","")))))</f>
        <v/>
      </c>
      <c r="AQ44" s="86" t="str">
        <f ca="1">IF(女子複!M49="","",女子複!M49)</f>
        <v/>
      </c>
      <c r="AR44" s="86" t="str">
        <f ca="1">IF(女子複!N49="","",女子複!N49)</f>
        <v/>
      </c>
      <c r="AS44" s="106" t="str">
        <f ca="1">IF(女子複!O49="","",女子複!O49)</f>
        <v/>
      </c>
      <c r="AT44" s="86" t="str">
        <f t="shared" ca="1" si="4"/>
        <v/>
      </c>
      <c r="AU44" s="86" t="str">
        <f ca="1">IF(COUNTIF(混合複!L49,"*一般*"),"XD",IF(COUNTIF(混合複!L49,"*40歳*"),"XD40",IF(COUNTIF(混合複!L49,"*50歳*"),"XD50","")))</f>
        <v/>
      </c>
      <c r="AV44" s="86" t="str">
        <f ca="1">IF(混合複!M49="","",混合複!M49)</f>
        <v/>
      </c>
      <c r="AW44" s="86" t="str">
        <f ca="1">IF(混合複!N49="","",混合複!N49)</f>
        <v/>
      </c>
      <c r="AX44" s="86" t="str">
        <f ca="1">IF(混合複!O49="","",混合複!O49)</f>
        <v/>
      </c>
    </row>
    <row r="45" spans="1:50" x14ac:dyDescent="0.15">
      <c r="A45" s="104"/>
      <c r="Y45" s="105"/>
      <c r="Z45" s="86" t="str">
        <f t="shared" ca="1" si="0"/>
        <v/>
      </c>
      <c r="AA45" s="86" t="str">
        <f ca="1">IF(COUNTIF(男子単!L50,"*Ａ*"),"MSA",IF(COUNTIF(男子単!L50,"*Ｂ*"),"MSB",IF(COUNTIF(男子単!L50,"*Ｃ*"),"MSC","")))</f>
        <v/>
      </c>
      <c r="AB45" s="86" t="str">
        <f ca="1">IF(男子単!M50="","",男子単!M50)</f>
        <v/>
      </c>
      <c r="AC45" s="86" t="str">
        <f ca="1">IF(男子単!N50="","",男子単!N50)</f>
        <v/>
      </c>
      <c r="AD45" s="86" t="str">
        <f ca="1">IF(男子単!O50="","",男子単!O50)</f>
        <v/>
      </c>
      <c r="AE45" s="104" t="str">
        <f t="shared" ca="1" si="1"/>
        <v/>
      </c>
      <c r="AF45" s="86" t="str">
        <f ca="1">IF(COUNTIF(女子単!L50,"*Ａ*"),"WSA",IF(COUNTIF(女子単!L50,"*Ｂ*"),"WSB",IF(COUNTIF(女子単!L50,"*Ｃ*"),"WSC","")))</f>
        <v/>
      </c>
      <c r="AG45" s="86" t="str">
        <f ca="1">IF(女子単!M50="","",女子単!M50)</f>
        <v/>
      </c>
      <c r="AH45" s="86" t="str">
        <f ca="1">IF(女子単!N50="","",女子単!N50)</f>
        <v/>
      </c>
      <c r="AI45" s="106" t="str">
        <f ca="1">IF(女子単!O50="","",女子単!O50)</f>
        <v/>
      </c>
      <c r="AJ45" s="86" t="str">
        <f t="shared" ca="1" si="2"/>
        <v/>
      </c>
      <c r="AK45" s="86" t="str">
        <f ca="1">IF(COUNTIF(男子複!L50,"*Ａ*"),"MDA",IF(COUNTIF(男子複!L50,"*Ｂ*"),"MDB",IF(COUNTIF(男子複!L50,"*Ｃ*"),"MDC",IF(COUNTIF(男子複!L50,"*40*"),"MD40",IF(COUNTIF(男子複!L50,"*50*"),"MD50",IF(COUNTIF(男子複!L50,"*60*"),"MD60",""))))))</f>
        <v/>
      </c>
      <c r="AL45" s="86" t="str">
        <f ca="1">IF(男子複!M50="","",男子複!M50)</f>
        <v/>
      </c>
      <c r="AM45" s="86" t="str">
        <f ca="1">IF(男子複!N50="","",男子複!N50)</f>
        <v/>
      </c>
      <c r="AN45" s="86" t="str">
        <f ca="1">IF(男子複!O50="","",男子複!O50)</f>
        <v/>
      </c>
      <c r="AO45" s="104" t="str">
        <f t="shared" ca="1" si="3"/>
        <v/>
      </c>
      <c r="AP45" s="86" t="str">
        <f ca="1">IF(COUNTIF(女子複!L50,"*Ａ*"),"WDA",IF(COUNTIF(女子複!L50,"*Ｂ*"),"WDB",IF(COUNTIF(女子複!L50,"*Ｃ*"),"WDC",IF(COUNTIF(女子複!L50,"*50*"),"WD50",IF(COUNTIF(女子複!L50,"*40*"),"WD40","")))))</f>
        <v/>
      </c>
      <c r="AQ45" s="86" t="str">
        <f ca="1">IF(女子複!M50="","",女子複!M50)</f>
        <v/>
      </c>
      <c r="AR45" s="86" t="str">
        <f ca="1">IF(女子複!N50="","",女子複!N50)</f>
        <v/>
      </c>
      <c r="AS45" s="106" t="str">
        <f ca="1">IF(女子複!O50="","",女子複!O50)</f>
        <v/>
      </c>
      <c r="AT45" s="86" t="str">
        <f t="shared" ca="1" si="4"/>
        <v/>
      </c>
      <c r="AU45" s="86" t="str">
        <f ca="1">IF(COUNTIF(混合複!L50,"*一般*"),"XD",IF(COUNTIF(混合複!L50,"*40歳*"),"XD40",IF(COUNTIF(混合複!L50,"*50歳*"),"XD50","")))</f>
        <v/>
      </c>
      <c r="AV45" s="86" t="str">
        <f ca="1">IF(混合複!M50="","",混合複!M50)</f>
        <v/>
      </c>
      <c r="AW45" s="86" t="str">
        <f ca="1">IF(混合複!N50="","",混合複!N50)</f>
        <v/>
      </c>
      <c r="AX45" s="86" t="str">
        <f ca="1">IF(混合複!O50="","",混合複!O50)</f>
        <v/>
      </c>
    </row>
    <row r="46" spans="1:50" x14ac:dyDescent="0.15">
      <c r="A46" s="104"/>
      <c r="Y46" s="105"/>
      <c r="Z46" s="86" t="str">
        <f t="shared" ca="1" si="0"/>
        <v/>
      </c>
      <c r="AA46" s="86" t="str">
        <f ca="1">IF(COUNTIF(男子単!L51,"*Ａ*"),"MSA",IF(COUNTIF(男子単!L51,"*Ｂ*"),"MSB",IF(COUNTIF(男子単!L51,"*Ｃ*"),"MSC","")))</f>
        <v/>
      </c>
      <c r="AB46" s="86" t="str">
        <f ca="1">IF(男子単!M51="","",男子単!M51)</f>
        <v/>
      </c>
      <c r="AC46" s="86" t="str">
        <f ca="1">IF(男子単!N51="","",男子単!N51)</f>
        <v/>
      </c>
      <c r="AD46" s="86" t="str">
        <f ca="1">IF(男子単!O51="","",男子単!O51)</f>
        <v/>
      </c>
      <c r="AE46" s="104" t="str">
        <f t="shared" ca="1" si="1"/>
        <v/>
      </c>
      <c r="AF46" s="86" t="str">
        <f ca="1">IF(COUNTIF(女子単!L51,"*Ａ*"),"WSA",IF(COUNTIF(女子単!L51,"*Ｂ*"),"WSB",IF(COUNTIF(女子単!L51,"*Ｃ*"),"WSC","")))</f>
        <v/>
      </c>
      <c r="AG46" s="86" t="str">
        <f ca="1">IF(女子単!M51="","",女子単!M51)</f>
        <v/>
      </c>
      <c r="AH46" s="86" t="str">
        <f ca="1">IF(女子単!N51="","",女子単!N51)</f>
        <v/>
      </c>
      <c r="AI46" s="106" t="str">
        <f ca="1">IF(女子単!O51="","",女子単!O51)</f>
        <v/>
      </c>
      <c r="AJ46" s="86" t="str">
        <f t="shared" ca="1" si="2"/>
        <v/>
      </c>
      <c r="AK46" s="86" t="str">
        <f ca="1">IF(COUNTIF(男子複!L51,"*Ａ*"),"MDA",IF(COUNTIF(男子複!L51,"*Ｂ*"),"MDB",IF(COUNTIF(男子複!L51,"*Ｃ*"),"MDC",IF(COUNTIF(男子複!L51,"*40*"),"MD40",IF(COUNTIF(男子複!L51,"*50*"),"MD50",IF(COUNTIF(男子複!L51,"*60*"),"MD60",""))))))</f>
        <v/>
      </c>
      <c r="AL46" s="86" t="str">
        <f ca="1">IF(男子複!M51="","",男子複!M51)</f>
        <v/>
      </c>
      <c r="AM46" s="86" t="str">
        <f ca="1">IF(男子複!N51="","",男子複!N51)</f>
        <v/>
      </c>
      <c r="AN46" s="86" t="str">
        <f ca="1">IF(男子複!O51="","",男子複!O51)</f>
        <v/>
      </c>
      <c r="AO46" s="104" t="str">
        <f t="shared" ca="1" si="3"/>
        <v/>
      </c>
      <c r="AP46" s="86" t="str">
        <f ca="1">IF(COUNTIF(女子複!L51,"*Ａ*"),"WDA",IF(COUNTIF(女子複!L51,"*Ｂ*"),"WDB",IF(COUNTIF(女子複!L51,"*Ｃ*"),"WDC",IF(COUNTIF(女子複!L51,"*50*"),"WD50",IF(COUNTIF(女子複!L51,"*40*"),"WD40","")))))</f>
        <v/>
      </c>
      <c r="AQ46" s="86" t="str">
        <f ca="1">IF(女子複!M51="","",女子複!M51)</f>
        <v/>
      </c>
      <c r="AR46" s="86" t="str">
        <f ca="1">IF(女子複!N51="","",女子複!N51)</f>
        <v/>
      </c>
      <c r="AS46" s="106" t="str">
        <f ca="1">IF(女子複!O51="","",女子複!O51)</f>
        <v/>
      </c>
      <c r="AT46" s="86" t="str">
        <f t="shared" ca="1" si="4"/>
        <v/>
      </c>
      <c r="AU46" s="86" t="str">
        <f ca="1">IF(COUNTIF(混合複!L51,"*一般*"),"XD",IF(COUNTIF(混合複!L51,"*40歳*"),"XD40",IF(COUNTIF(混合複!L51,"*50歳*"),"XD50","")))</f>
        <v/>
      </c>
      <c r="AV46" s="86" t="str">
        <f ca="1">IF(混合複!M51="","",混合複!M51)</f>
        <v/>
      </c>
      <c r="AW46" s="86" t="str">
        <f ca="1">IF(混合複!N51="","",混合複!N51)</f>
        <v/>
      </c>
      <c r="AX46" s="86" t="str">
        <f ca="1">IF(混合複!O51="","",混合複!O51)</f>
        <v/>
      </c>
    </row>
    <row r="47" spans="1:50" x14ac:dyDescent="0.15">
      <c r="A47" s="104"/>
      <c r="Y47" s="105"/>
      <c r="Z47" s="86" t="str">
        <f t="shared" ca="1" si="0"/>
        <v/>
      </c>
      <c r="AA47" s="86" t="str">
        <f ca="1">IF(COUNTIF(男子単!L52,"*Ａ*"),"MSA",IF(COUNTIF(男子単!L52,"*Ｂ*"),"MSB",IF(COUNTIF(男子単!L52,"*Ｃ*"),"MSC","")))</f>
        <v/>
      </c>
      <c r="AB47" s="86" t="str">
        <f ca="1">IF(男子単!M52="","",男子単!M52)</f>
        <v/>
      </c>
      <c r="AC47" s="86" t="str">
        <f ca="1">IF(男子単!N52="","",男子単!N52)</f>
        <v/>
      </c>
      <c r="AD47" s="86" t="str">
        <f ca="1">IF(男子単!O52="","",男子単!O52)</f>
        <v/>
      </c>
      <c r="AE47" s="104" t="str">
        <f t="shared" ca="1" si="1"/>
        <v/>
      </c>
      <c r="AF47" s="86" t="str">
        <f ca="1">IF(COUNTIF(女子単!L52,"*Ａ*"),"WSA",IF(COUNTIF(女子単!L52,"*Ｂ*"),"WSB",IF(COUNTIF(女子単!L52,"*Ｃ*"),"WSC","")))</f>
        <v/>
      </c>
      <c r="AG47" s="86" t="str">
        <f ca="1">IF(女子単!M52="","",女子単!M52)</f>
        <v/>
      </c>
      <c r="AH47" s="86" t="str">
        <f ca="1">IF(女子単!N52="","",女子単!N52)</f>
        <v/>
      </c>
      <c r="AI47" s="106" t="str">
        <f ca="1">IF(女子単!O52="","",女子単!O52)</f>
        <v/>
      </c>
      <c r="AJ47" s="86" t="str">
        <f t="shared" ca="1" si="2"/>
        <v/>
      </c>
      <c r="AK47" s="86" t="str">
        <f ca="1">IF(COUNTIF(男子複!L52,"*Ａ*"),"MDA",IF(COUNTIF(男子複!L52,"*Ｂ*"),"MDB",IF(COUNTIF(男子複!L52,"*Ｃ*"),"MDC",IF(COUNTIF(男子複!L52,"*40*"),"MD40",IF(COUNTIF(男子複!L52,"*50*"),"MD50",IF(COUNTIF(男子複!L52,"*60*"),"MD60",""))))))</f>
        <v/>
      </c>
      <c r="AL47" s="86" t="str">
        <f ca="1">IF(男子複!M52="","",男子複!M52)</f>
        <v/>
      </c>
      <c r="AM47" s="86" t="str">
        <f ca="1">IF(男子複!N52="","",男子複!N52)</f>
        <v/>
      </c>
      <c r="AN47" s="86" t="str">
        <f ca="1">IF(男子複!O52="","",男子複!O52)</f>
        <v/>
      </c>
      <c r="AO47" s="104" t="str">
        <f t="shared" ca="1" si="3"/>
        <v/>
      </c>
      <c r="AP47" s="86" t="str">
        <f ca="1">IF(COUNTIF(女子複!L52,"*Ａ*"),"WDA",IF(COUNTIF(女子複!L52,"*Ｂ*"),"WDB",IF(COUNTIF(女子複!L52,"*Ｃ*"),"WDC",IF(COUNTIF(女子複!L52,"*50*"),"WD50",IF(COUNTIF(女子複!L52,"*40*"),"WD40","")))))</f>
        <v/>
      </c>
      <c r="AQ47" s="86" t="str">
        <f ca="1">IF(女子複!M52="","",女子複!M52)</f>
        <v/>
      </c>
      <c r="AR47" s="86" t="str">
        <f ca="1">IF(女子複!N52="","",女子複!N52)</f>
        <v/>
      </c>
      <c r="AS47" s="106" t="str">
        <f ca="1">IF(女子複!O52="","",女子複!O52)</f>
        <v/>
      </c>
      <c r="AT47" s="86" t="str">
        <f t="shared" ca="1" si="4"/>
        <v/>
      </c>
      <c r="AU47" s="86" t="str">
        <f ca="1">IF(COUNTIF(混合複!L52,"*一般*"),"XD",IF(COUNTIF(混合複!L52,"*40歳*"),"XD40",IF(COUNTIF(混合複!L52,"*50歳*"),"XD50","")))</f>
        <v/>
      </c>
      <c r="AV47" s="86" t="str">
        <f ca="1">IF(混合複!M52="","",混合複!M52)</f>
        <v/>
      </c>
      <c r="AW47" s="86" t="str">
        <f ca="1">IF(混合複!N52="","",混合複!N52)</f>
        <v/>
      </c>
      <c r="AX47" s="86" t="str">
        <f ca="1">IF(混合複!O52="","",混合複!O52)</f>
        <v/>
      </c>
    </row>
    <row r="48" spans="1:50" x14ac:dyDescent="0.15">
      <c r="A48" s="104"/>
      <c r="Y48" s="105"/>
      <c r="Z48" s="86" t="str">
        <f t="shared" ca="1" si="0"/>
        <v/>
      </c>
      <c r="AA48" s="86" t="str">
        <f ca="1">IF(COUNTIF(男子単!L53,"*Ａ*"),"MSA",IF(COUNTIF(男子単!L53,"*Ｂ*"),"MSB",IF(COUNTIF(男子単!L53,"*Ｃ*"),"MSC","")))</f>
        <v/>
      </c>
      <c r="AB48" s="86" t="str">
        <f ca="1">IF(男子単!M53="","",男子単!M53)</f>
        <v/>
      </c>
      <c r="AC48" s="86" t="str">
        <f ca="1">IF(男子単!N53="","",男子単!N53)</f>
        <v/>
      </c>
      <c r="AD48" s="86" t="str">
        <f ca="1">IF(男子単!O53="","",男子単!O53)</f>
        <v/>
      </c>
      <c r="AE48" s="104" t="str">
        <f t="shared" ca="1" si="1"/>
        <v/>
      </c>
      <c r="AF48" s="86" t="str">
        <f ca="1">IF(COUNTIF(女子単!L53,"*Ａ*"),"WSA",IF(COUNTIF(女子単!L53,"*Ｂ*"),"WSB",IF(COUNTIF(女子単!L53,"*Ｃ*"),"WSC","")))</f>
        <v/>
      </c>
      <c r="AG48" s="86" t="str">
        <f ca="1">IF(女子単!M53="","",女子単!M53)</f>
        <v/>
      </c>
      <c r="AH48" s="86" t="str">
        <f ca="1">IF(女子単!N53="","",女子単!N53)</f>
        <v/>
      </c>
      <c r="AI48" s="106" t="str">
        <f ca="1">IF(女子単!O53="","",女子単!O53)</f>
        <v/>
      </c>
      <c r="AJ48" s="86" t="str">
        <f t="shared" ca="1" si="2"/>
        <v/>
      </c>
      <c r="AK48" s="86" t="str">
        <f ca="1">IF(COUNTIF(男子複!L53,"*Ａ*"),"MDA",IF(COUNTIF(男子複!L53,"*Ｂ*"),"MDB",IF(COUNTIF(男子複!L53,"*Ｃ*"),"MDC",IF(COUNTIF(男子複!L53,"*40*"),"MD40",IF(COUNTIF(男子複!L53,"*50*"),"MD50",IF(COUNTIF(男子複!L53,"*60*"),"MD60",""))))))</f>
        <v/>
      </c>
      <c r="AL48" s="86" t="str">
        <f ca="1">IF(男子複!M53="","",男子複!M53)</f>
        <v/>
      </c>
      <c r="AM48" s="86" t="str">
        <f ca="1">IF(男子複!N53="","",男子複!N53)</f>
        <v/>
      </c>
      <c r="AN48" s="86" t="str">
        <f ca="1">IF(男子複!O53="","",男子複!O53)</f>
        <v/>
      </c>
      <c r="AO48" s="104" t="str">
        <f t="shared" ca="1" si="3"/>
        <v/>
      </c>
      <c r="AP48" s="86" t="str">
        <f ca="1">IF(COUNTIF(女子複!L53,"*Ａ*"),"WDA",IF(COUNTIF(女子複!L53,"*Ｂ*"),"WDB",IF(COUNTIF(女子複!L53,"*Ｃ*"),"WDC",IF(COUNTIF(女子複!L53,"*50*"),"WD50",IF(COUNTIF(女子複!L53,"*40*"),"WD40","")))))</f>
        <v/>
      </c>
      <c r="AQ48" s="86" t="str">
        <f ca="1">IF(女子複!M53="","",女子複!M53)</f>
        <v/>
      </c>
      <c r="AR48" s="86" t="str">
        <f ca="1">IF(女子複!N53="","",女子複!N53)</f>
        <v/>
      </c>
      <c r="AS48" s="106" t="str">
        <f ca="1">IF(女子複!O53="","",女子複!O53)</f>
        <v/>
      </c>
      <c r="AT48" s="86" t="str">
        <f t="shared" ca="1" si="4"/>
        <v/>
      </c>
      <c r="AU48" s="86" t="str">
        <f ca="1">IF(COUNTIF(混合複!L53,"*一般*"),"XD",IF(COUNTIF(混合複!L53,"*40歳*"),"XD40",IF(COUNTIF(混合複!L53,"*50歳*"),"XD50","")))</f>
        <v/>
      </c>
      <c r="AV48" s="86" t="str">
        <f ca="1">IF(混合複!M53="","",混合複!M53)</f>
        <v/>
      </c>
      <c r="AW48" s="86" t="str">
        <f ca="1">IF(混合複!N53="","",混合複!N53)</f>
        <v/>
      </c>
      <c r="AX48" s="86" t="str">
        <f ca="1">IF(混合複!O53="","",混合複!O53)</f>
        <v/>
      </c>
    </row>
    <row r="49" spans="1:50" x14ac:dyDescent="0.15">
      <c r="A49" s="104"/>
      <c r="Y49" s="105"/>
      <c r="Z49" s="86" t="str">
        <f t="shared" ca="1" si="0"/>
        <v/>
      </c>
      <c r="AA49" s="86" t="str">
        <f ca="1">IF(COUNTIF(男子単!L54,"*Ａ*"),"MSA",IF(COUNTIF(男子単!L54,"*Ｂ*"),"MSB",IF(COUNTIF(男子単!L54,"*Ｃ*"),"MSC","")))</f>
        <v/>
      </c>
      <c r="AB49" s="86" t="str">
        <f ca="1">IF(男子単!M54="","",男子単!M54)</f>
        <v/>
      </c>
      <c r="AC49" s="86" t="str">
        <f ca="1">IF(男子単!N54="","",男子単!N54)</f>
        <v/>
      </c>
      <c r="AD49" s="86" t="str">
        <f ca="1">IF(男子単!O54="","",男子単!O54)</f>
        <v/>
      </c>
      <c r="AE49" s="104" t="str">
        <f t="shared" ca="1" si="1"/>
        <v/>
      </c>
      <c r="AF49" s="86" t="str">
        <f ca="1">IF(COUNTIF(女子単!L54,"*Ａ*"),"WSA",IF(COUNTIF(女子単!L54,"*Ｂ*"),"WSB",IF(COUNTIF(女子単!L54,"*Ｃ*"),"WSC","")))</f>
        <v/>
      </c>
      <c r="AG49" s="86" t="str">
        <f ca="1">IF(女子単!M54="","",女子単!M54)</f>
        <v/>
      </c>
      <c r="AH49" s="86" t="str">
        <f ca="1">IF(女子単!N54="","",女子単!N54)</f>
        <v/>
      </c>
      <c r="AI49" s="106" t="str">
        <f ca="1">IF(女子単!O54="","",女子単!O54)</f>
        <v/>
      </c>
      <c r="AJ49" s="86" t="str">
        <f t="shared" ca="1" si="2"/>
        <v/>
      </c>
      <c r="AK49" s="86" t="str">
        <f ca="1">IF(COUNTIF(男子複!L54,"*Ａ*"),"MDA",IF(COUNTIF(男子複!L54,"*Ｂ*"),"MDB",IF(COUNTIF(男子複!L54,"*Ｃ*"),"MDC",IF(COUNTIF(男子複!L54,"*40*"),"MD40",IF(COUNTIF(男子複!L54,"*50*"),"MD50",IF(COUNTIF(男子複!L54,"*60*"),"MD60",""))))))</f>
        <v/>
      </c>
      <c r="AL49" s="86" t="str">
        <f ca="1">IF(男子複!M54="","",男子複!M54)</f>
        <v/>
      </c>
      <c r="AM49" s="86" t="str">
        <f ca="1">IF(男子複!N54="","",男子複!N54)</f>
        <v/>
      </c>
      <c r="AN49" s="86" t="str">
        <f ca="1">IF(男子複!O54="","",男子複!O54)</f>
        <v/>
      </c>
      <c r="AO49" s="104" t="str">
        <f t="shared" ca="1" si="3"/>
        <v/>
      </c>
      <c r="AP49" s="86" t="str">
        <f ca="1">IF(COUNTIF(女子複!L54,"*Ａ*"),"WDA",IF(COUNTIF(女子複!L54,"*Ｂ*"),"WDB",IF(COUNTIF(女子複!L54,"*Ｃ*"),"WDC",IF(COUNTIF(女子複!L54,"*50*"),"WD50",IF(COUNTIF(女子複!L54,"*40*"),"WD40","")))))</f>
        <v/>
      </c>
      <c r="AQ49" s="86" t="str">
        <f ca="1">IF(女子複!M54="","",女子複!M54)</f>
        <v/>
      </c>
      <c r="AR49" s="86" t="str">
        <f ca="1">IF(女子複!N54="","",女子複!N54)</f>
        <v/>
      </c>
      <c r="AS49" s="106" t="str">
        <f ca="1">IF(女子複!O54="","",女子複!O54)</f>
        <v/>
      </c>
      <c r="AT49" s="86" t="str">
        <f t="shared" ca="1" si="4"/>
        <v/>
      </c>
      <c r="AU49" s="86" t="str">
        <f ca="1">IF(COUNTIF(混合複!L54,"*一般*"),"XD",IF(COUNTIF(混合複!L54,"*40歳*"),"XD40",IF(COUNTIF(混合複!L54,"*50歳*"),"XD50","")))</f>
        <v/>
      </c>
      <c r="AV49" s="86" t="str">
        <f ca="1">IF(混合複!M54="","",混合複!M54)</f>
        <v/>
      </c>
      <c r="AW49" s="86" t="str">
        <f ca="1">IF(混合複!N54="","",混合複!N54)</f>
        <v/>
      </c>
      <c r="AX49" s="86" t="str">
        <f ca="1">IF(混合複!O54="","",混合複!O54)</f>
        <v/>
      </c>
    </row>
    <row r="50" spans="1:50" x14ac:dyDescent="0.15">
      <c r="A50" s="104"/>
      <c r="Y50" s="105"/>
      <c r="Z50" s="86" t="str">
        <f t="shared" ca="1" si="0"/>
        <v/>
      </c>
      <c r="AA50" s="86" t="str">
        <f ca="1">IF(COUNTIF(男子単!L55,"*Ａ*"),"MSA",IF(COUNTIF(男子単!L55,"*Ｂ*"),"MSB",IF(COUNTIF(男子単!L55,"*Ｃ*"),"MSC","")))</f>
        <v/>
      </c>
      <c r="AB50" s="86" t="str">
        <f ca="1">IF(男子単!M55="","",男子単!M55)</f>
        <v/>
      </c>
      <c r="AC50" s="86" t="str">
        <f ca="1">IF(男子単!N55="","",男子単!N55)</f>
        <v/>
      </c>
      <c r="AD50" s="86" t="str">
        <f ca="1">IF(男子単!O55="","",男子単!O55)</f>
        <v/>
      </c>
      <c r="AE50" s="104" t="str">
        <f t="shared" ca="1" si="1"/>
        <v/>
      </c>
      <c r="AF50" s="86" t="str">
        <f ca="1">IF(COUNTIF(女子単!L55,"*Ａ*"),"WSA",IF(COUNTIF(女子単!L55,"*Ｂ*"),"WSB",IF(COUNTIF(女子単!L55,"*Ｃ*"),"WSC","")))</f>
        <v/>
      </c>
      <c r="AG50" s="86" t="str">
        <f ca="1">IF(女子単!M55="","",女子単!M55)</f>
        <v/>
      </c>
      <c r="AH50" s="86" t="str">
        <f ca="1">IF(女子単!N55="","",女子単!N55)</f>
        <v/>
      </c>
      <c r="AI50" s="106" t="str">
        <f ca="1">IF(女子単!O55="","",女子単!O55)</f>
        <v/>
      </c>
      <c r="AJ50" s="86" t="str">
        <f t="shared" ca="1" si="2"/>
        <v/>
      </c>
      <c r="AK50" s="86" t="str">
        <f ca="1">IF(COUNTIF(男子複!L55,"*Ａ*"),"MDA",IF(COUNTIF(男子複!L55,"*Ｂ*"),"MDB",IF(COUNTIF(男子複!L55,"*Ｃ*"),"MDC",IF(COUNTIF(男子複!L55,"*40*"),"MD40",IF(COUNTIF(男子複!L55,"*50*"),"MD50",IF(COUNTIF(男子複!L55,"*60*"),"MD60",""))))))</f>
        <v/>
      </c>
      <c r="AL50" s="86" t="str">
        <f ca="1">IF(男子複!M55="","",男子複!M55)</f>
        <v/>
      </c>
      <c r="AM50" s="86" t="str">
        <f ca="1">IF(男子複!N55="","",男子複!N55)</f>
        <v/>
      </c>
      <c r="AN50" s="86" t="str">
        <f ca="1">IF(男子複!O55="","",男子複!O55)</f>
        <v/>
      </c>
      <c r="AO50" s="104" t="str">
        <f t="shared" ca="1" si="3"/>
        <v/>
      </c>
      <c r="AP50" s="86" t="str">
        <f ca="1">IF(COUNTIF(女子複!L55,"*Ａ*"),"WDA",IF(COUNTIF(女子複!L55,"*Ｂ*"),"WDB",IF(COUNTIF(女子複!L55,"*Ｃ*"),"WDC",IF(COUNTIF(女子複!L55,"*50*"),"WD50",IF(COUNTIF(女子複!L55,"*40*"),"WD40","")))))</f>
        <v/>
      </c>
      <c r="AQ50" s="86" t="str">
        <f ca="1">IF(女子複!M55="","",女子複!M55)</f>
        <v/>
      </c>
      <c r="AR50" s="86" t="str">
        <f ca="1">IF(女子複!N55="","",女子複!N55)</f>
        <v/>
      </c>
      <c r="AS50" s="106" t="str">
        <f ca="1">IF(女子複!O55="","",女子複!O55)</f>
        <v/>
      </c>
      <c r="AT50" s="86" t="str">
        <f t="shared" ca="1" si="4"/>
        <v/>
      </c>
      <c r="AU50" s="86" t="str">
        <f ca="1">IF(COUNTIF(混合複!L55,"*一般*"),"XD",IF(COUNTIF(混合複!L55,"*40歳*"),"XD40",IF(COUNTIF(混合複!L55,"*50歳*"),"XD50","")))</f>
        <v/>
      </c>
      <c r="AV50" s="86" t="str">
        <f ca="1">IF(混合複!M55="","",混合複!M55)</f>
        <v/>
      </c>
      <c r="AW50" s="86" t="str">
        <f ca="1">IF(混合複!N55="","",混合複!N55)</f>
        <v/>
      </c>
      <c r="AX50" s="86" t="str">
        <f ca="1">IF(混合複!O55="","",混合複!O55)</f>
        <v/>
      </c>
    </row>
    <row r="51" spans="1:50" x14ac:dyDescent="0.15">
      <c r="A51" s="104"/>
      <c r="Y51" s="105"/>
      <c r="Z51" s="86" t="str">
        <f t="shared" ca="1" si="0"/>
        <v/>
      </c>
      <c r="AA51" s="86" t="str">
        <f ca="1">IF(COUNTIF(男子単!L56,"*Ａ*"),"MSA",IF(COUNTIF(男子単!L56,"*Ｂ*"),"MSB",IF(COUNTIF(男子単!L56,"*Ｃ*"),"MSC","")))</f>
        <v/>
      </c>
      <c r="AB51" s="86" t="str">
        <f ca="1">IF(男子単!M56="","",男子単!M56)</f>
        <v/>
      </c>
      <c r="AC51" s="86" t="str">
        <f ca="1">IF(男子単!N56="","",男子単!N56)</f>
        <v/>
      </c>
      <c r="AD51" s="86" t="str">
        <f ca="1">IF(男子単!O56="","",男子単!O56)</f>
        <v/>
      </c>
      <c r="AE51" s="104" t="str">
        <f t="shared" ca="1" si="1"/>
        <v/>
      </c>
      <c r="AF51" s="86" t="str">
        <f ca="1">IF(COUNTIF(女子単!L56,"*Ａ*"),"WSA",IF(COUNTIF(女子単!L56,"*Ｂ*"),"WSB",IF(COUNTIF(女子単!L56,"*Ｃ*"),"WSC","")))</f>
        <v/>
      </c>
      <c r="AG51" s="86" t="str">
        <f ca="1">IF(女子単!M56="","",女子単!M56)</f>
        <v/>
      </c>
      <c r="AH51" s="86" t="str">
        <f ca="1">IF(女子単!N56="","",女子単!N56)</f>
        <v/>
      </c>
      <c r="AI51" s="106" t="str">
        <f ca="1">IF(女子単!O56="","",女子単!O56)</f>
        <v/>
      </c>
      <c r="AJ51" s="86" t="str">
        <f t="shared" ca="1" si="2"/>
        <v/>
      </c>
      <c r="AK51" s="86" t="str">
        <f ca="1">IF(COUNTIF(男子複!L56,"*Ａ*"),"MDA",IF(COUNTIF(男子複!L56,"*Ｂ*"),"MDB",IF(COUNTIF(男子複!L56,"*Ｃ*"),"MDC",IF(COUNTIF(男子複!L56,"*40*"),"MD40",IF(COUNTIF(男子複!L56,"*50*"),"MD50",IF(COUNTIF(男子複!L56,"*60*"),"MD60",""))))))</f>
        <v/>
      </c>
      <c r="AL51" s="86" t="str">
        <f ca="1">IF(男子複!M56="","",男子複!M56)</f>
        <v/>
      </c>
      <c r="AM51" s="86" t="str">
        <f ca="1">IF(男子複!N56="","",男子複!N56)</f>
        <v/>
      </c>
      <c r="AN51" s="86" t="str">
        <f ca="1">IF(男子複!O56="","",男子複!O56)</f>
        <v/>
      </c>
      <c r="AO51" s="104" t="str">
        <f t="shared" ca="1" si="3"/>
        <v/>
      </c>
      <c r="AP51" s="86" t="str">
        <f ca="1">IF(COUNTIF(女子複!L56,"*Ａ*"),"WDA",IF(COUNTIF(女子複!L56,"*Ｂ*"),"WDB",IF(COUNTIF(女子複!L56,"*Ｃ*"),"WDC",IF(COUNTIF(女子複!L56,"*50*"),"WD50",IF(COUNTIF(女子複!L56,"*40*"),"WD40","")))))</f>
        <v/>
      </c>
      <c r="AQ51" s="86" t="str">
        <f ca="1">IF(女子複!M56="","",女子複!M56)</f>
        <v/>
      </c>
      <c r="AR51" s="86" t="str">
        <f ca="1">IF(女子複!N56="","",女子複!N56)</f>
        <v/>
      </c>
      <c r="AS51" s="106" t="str">
        <f ca="1">IF(女子複!O56="","",女子複!O56)</f>
        <v/>
      </c>
      <c r="AT51" s="86" t="str">
        <f t="shared" ca="1" si="4"/>
        <v/>
      </c>
      <c r="AU51" s="86" t="str">
        <f ca="1">IF(COUNTIF(混合複!L56,"*一般*"),"XD",IF(COUNTIF(混合複!L56,"*40歳*"),"XD40",IF(COUNTIF(混合複!L56,"*50歳*"),"XD50","")))</f>
        <v/>
      </c>
      <c r="AV51" s="86" t="str">
        <f ca="1">IF(混合複!M56="","",混合複!M56)</f>
        <v/>
      </c>
      <c r="AW51" s="86" t="str">
        <f ca="1">IF(混合複!N56="","",混合複!N56)</f>
        <v/>
      </c>
      <c r="AX51" s="86" t="str">
        <f ca="1">IF(混合複!O56="","",混合複!O56)</f>
        <v/>
      </c>
    </row>
    <row r="52" spans="1:50" x14ac:dyDescent="0.15">
      <c r="A52" s="104"/>
      <c r="Y52" s="105"/>
      <c r="Z52" s="86" t="str">
        <f t="shared" ca="1" si="0"/>
        <v/>
      </c>
      <c r="AA52" s="86" t="str">
        <f ca="1">IF(COUNTIF(男子単!L57,"*Ａ*"),"MSA",IF(COUNTIF(男子単!L57,"*Ｂ*"),"MSB",IF(COUNTIF(男子単!L57,"*Ｃ*"),"MSC","")))</f>
        <v/>
      </c>
      <c r="AB52" s="86" t="str">
        <f ca="1">IF(男子単!M57="","",男子単!M57)</f>
        <v/>
      </c>
      <c r="AC52" s="86" t="str">
        <f ca="1">IF(男子単!N57="","",男子単!N57)</f>
        <v/>
      </c>
      <c r="AD52" s="86" t="str">
        <f ca="1">IF(男子単!O57="","",男子単!O57)</f>
        <v/>
      </c>
      <c r="AE52" s="104" t="str">
        <f t="shared" ca="1" si="1"/>
        <v/>
      </c>
      <c r="AF52" s="86" t="str">
        <f ca="1">IF(COUNTIF(女子単!L57,"*Ａ*"),"WSA",IF(COUNTIF(女子単!L57,"*Ｂ*"),"WSB",IF(COUNTIF(女子単!L57,"*Ｃ*"),"WSC","")))</f>
        <v/>
      </c>
      <c r="AG52" s="86" t="str">
        <f ca="1">IF(女子単!M57="","",女子単!M57)</f>
        <v/>
      </c>
      <c r="AH52" s="86" t="str">
        <f ca="1">IF(女子単!N57="","",女子単!N57)</f>
        <v/>
      </c>
      <c r="AI52" s="106" t="str">
        <f ca="1">IF(女子単!O57="","",女子単!O57)</f>
        <v/>
      </c>
      <c r="AJ52" s="86" t="str">
        <f t="shared" ca="1" si="2"/>
        <v/>
      </c>
      <c r="AK52" s="86" t="str">
        <f ca="1">IF(COUNTIF(男子複!L57,"*Ａ*"),"MDA",IF(COUNTIF(男子複!L57,"*Ｂ*"),"MDB",IF(COUNTIF(男子複!L57,"*Ｃ*"),"MDC",IF(COUNTIF(男子複!L57,"*40*"),"MD40",IF(COUNTIF(男子複!L57,"*50*"),"MD50",IF(COUNTIF(男子複!L57,"*60*"),"MD60",""))))))</f>
        <v/>
      </c>
      <c r="AL52" s="86" t="str">
        <f ca="1">IF(男子複!M57="","",男子複!M57)</f>
        <v/>
      </c>
      <c r="AM52" s="86" t="str">
        <f ca="1">IF(男子複!N57="","",男子複!N57)</f>
        <v/>
      </c>
      <c r="AN52" s="86" t="str">
        <f ca="1">IF(男子複!O57="","",男子複!O57)</f>
        <v/>
      </c>
      <c r="AO52" s="104" t="str">
        <f t="shared" ca="1" si="3"/>
        <v/>
      </c>
      <c r="AP52" s="86" t="str">
        <f ca="1">IF(COUNTIF(女子複!L57,"*Ａ*"),"WDA",IF(COUNTIF(女子複!L57,"*Ｂ*"),"WDB",IF(COUNTIF(女子複!L57,"*Ｃ*"),"WDC",IF(COUNTIF(女子複!L57,"*50*"),"WD50",IF(COUNTIF(女子複!L57,"*40*"),"WD40","")))))</f>
        <v/>
      </c>
      <c r="AQ52" s="86" t="str">
        <f ca="1">IF(女子複!M57="","",女子複!M57)</f>
        <v/>
      </c>
      <c r="AR52" s="86" t="str">
        <f ca="1">IF(女子複!N57="","",女子複!N57)</f>
        <v/>
      </c>
      <c r="AS52" s="106" t="str">
        <f ca="1">IF(女子複!O57="","",女子複!O57)</f>
        <v/>
      </c>
      <c r="AT52" s="86" t="str">
        <f t="shared" ca="1" si="4"/>
        <v/>
      </c>
      <c r="AU52" s="86" t="str">
        <f ca="1">IF(COUNTIF(混合複!L57,"*一般*"),"XD",IF(COUNTIF(混合複!L57,"*40歳*"),"XD40",IF(COUNTIF(混合複!L57,"*50歳*"),"XD50","")))</f>
        <v/>
      </c>
      <c r="AV52" s="86" t="str">
        <f ca="1">IF(混合複!M57="","",混合複!M57)</f>
        <v/>
      </c>
      <c r="AW52" s="86" t="str">
        <f ca="1">IF(混合複!N57="","",混合複!N57)</f>
        <v/>
      </c>
      <c r="AX52" s="86" t="str">
        <f ca="1">IF(混合複!O57="","",混合複!O57)</f>
        <v/>
      </c>
    </row>
    <row r="53" spans="1:50" x14ac:dyDescent="0.15">
      <c r="A53" s="104"/>
      <c r="Y53" s="105"/>
      <c r="Z53" s="86" t="str">
        <f t="shared" ca="1" si="0"/>
        <v/>
      </c>
      <c r="AA53" s="86" t="str">
        <f ca="1">IF(COUNTIF(男子単!L58,"*Ａ*"),"MSA",IF(COUNTIF(男子単!L58,"*Ｂ*"),"MSB",IF(COUNTIF(男子単!L58,"*Ｃ*"),"MSC","")))</f>
        <v/>
      </c>
      <c r="AB53" s="86" t="str">
        <f ca="1">IF(男子単!M58="","",男子単!M58)</f>
        <v/>
      </c>
      <c r="AC53" s="86" t="str">
        <f ca="1">IF(男子単!N58="","",男子単!N58)</f>
        <v/>
      </c>
      <c r="AD53" s="86" t="str">
        <f ca="1">IF(男子単!O58="","",男子単!O58)</f>
        <v/>
      </c>
      <c r="AE53" s="104" t="str">
        <f t="shared" ca="1" si="1"/>
        <v/>
      </c>
      <c r="AF53" s="86" t="str">
        <f ca="1">IF(COUNTIF(女子単!L58,"*Ａ*"),"WSA",IF(COUNTIF(女子単!L58,"*Ｂ*"),"WSB",IF(COUNTIF(女子単!L58,"*Ｃ*"),"WSC","")))</f>
        <v/>
      </c>
      <c r="AG53" s="86" t="str">
        <f ca="1">IF(女子単!M58="","",女子単!M58)</f>
        <v/>
      </c>
      <c r="AH53" s="86" t="str">
        <f ca="1">IF(女子単!N58="","",女子単!N58)</f>
        <v/>
      </c>
      <c r="AI53" s="106" t="str">
        <f ca="1">IF(女子単!O58="","",女子単!O58)</f>
        <v/>
      </c>
      <c r="AJ53" s="86" t="str">
        <f t="shared" ca="1" si="2"/>
        <v/>
      </c>
      <c r="AK53" s="86" t="str">
        <f ca="1">IF(COUNTIF(男子複!L58,"*Ａ*"),"MDA",IF(COUNTIF(男子複!L58,"*Ｂ*"),"MDB",IF(COUNTIF(男子複!L58,"*Ｃ*"),"MDC",IF(COUNTIF(男子複!L58,"*40*"),"MD40",IF(COUNTIF(男子複!L58,"*50*"),"MD50",IF(COUNTIF(男子複!L58,"*60*"),"MD60",""))))))</f>
        <v/>
      </c>
      <c r="AL53" s="86" t="str">
        <f ca="1">IF(男子複!M58="","",男子複!M58)</f>
        <v/>
      </c>
      <c r="AM53" s="86" t="str">
        <f ca="1">IF(男子複!N58="","",男子複!N58)</f>
        <v/>
      </c>
      <c r="AN53" s="86" t="str">
        <f ca="1">IF(男子複!O58="","",男子複!O58)</f>
        <v/>
      </c>
      <c r="AO53" s="104" t="str">
        <f t="shared" ca="1" si="3"/>
        <v/>
      </c>
      <c r="AP53" s="86" t="str">
        <f ca="1">IF(COUNTIF(女子複!L58,"*Ａ*"),"WDA",IF(COUNTIF(女子複!L58,"*Ｂ*"),"WDB",IF(COUNTIF(女子複!L58,"*Ｃ*"),"WDC",IF(COUNTIF(女子複!L58,"*50*"),"WD50",IF(COUNTIF(女子複!L58,"*40*"),"WD40","")))))</f>
        <v/>
      </c>
      <c r="AQ53" s="86" t="str">
        <f ca="1">IF(女子複!M58="","",女子複!M58)</f>
        <v/>
      </c>
      <c r="AR53" s="86" t="str">
        <f ca="1">IF(女子複!N58="","",女子複!N58)</f>
        <v/>
      </c>
      <c r="AS53" s="106" t="str">
        <f ca="1">IF(女子複!O58="","",女子複!O58)</f>
        <v/>
      </c>
      <c r="AT53" s="86" t="str">
        <f t="shared" ca="1" si="4"/>
        <v/>
      </c>
      <c r="AU53" s="86" t="str">
        <f ca="1">IF(COUNTIF(混合複!L58,"*一般*"),"XD",IF(COUNTIF(混合複!L58,"*40歳*"),"XD40",IF(COUNTIF(混合複!L58,"*50歳*"),"XD50","")))</f>
        <v/>
      </c>
      <c r="AV53" s="86" t="str">
        <f ca="1">IF(混合複!M58="","",混合複!M58)</f>
        <v/>
      </c>
      <c r="AW53" s="86" t="str">
        <f ca="1">IF(混合複!N58="","",混合複!N58)</f>
        <v/>
      </c>
      <c r="AX53" s="86" t="str">
        <f ca="1">IF(混合複!O58="","",混合複!O58)</f>
        <v/>
      </c>
    </row>
    <row r="54" spans="1:50" x14ac:dyDescent="0.15">
      <c r="A54" s="104"/>
      <c r="Y54" s="105"/>
      <c r="Z54" s="86" t="str">
        <f t="shared" ca="1" si="0"/>
        <v/>
      </c>
      <c r="AA54" s="86" t="str">
        <f ca="1">IF(COUNTIF(男子単!L59,"*Ａ*"),"MSA",IF(COUNTIF(男子単!L59,"*Ｂ*"),"MSB",IF(COUNTIF(男子単!L59,"*Ｃ*"),"MSC","")))</f>
        <v/>
      </c>
      <c r="AB54" s="86" t="str">
        <f ca="1">IF(男子単!M59="","",男子単!M59)</f>
        <v/>
      </c>
      <c r="AC54" s="86" t="str">
        <f ca="1">IF(男子単!N59="","",男子単!N59)</f>
        <v/>
      </c>
      <c r="AD54" s="86" t="str">
        <f ca="1">IF(男子単!O59="","",男子単!O59)</f>
        <v/>
      </c>
      <c r="AE54" s="104" t="str">
        <f t="shared" ca="1" si="1"/>
        <v/>
      </c>
      <c r="AF54" s="86" t="str">
        <f ca="1">IF(COUNTIF(女子単!L59,"*Ａ*"),"WSA",IF(COUNTIF(女子単!L59,"*Ｂ*"),"WSB",IF(COUNTIF(女子単!L59,"*Ｃ*"),"WSC","")))</f>
        <v/>
      </c>
      <c r="AG54" s="86" t="str">
        <f ca="1">IF(女子単!M59="","",女子単!M59)</f>
        <v/>
      </c>
      <c r="AH54" s="86" t="str">
        <f ca="1">IF(女子単!N59="","",女子単!N59)</f>
        <v/>
      </c>
      <c r="AI54" s="106" t="str">
        <f ca="1">IF(女子単!O59="","",女子単!O59)</f>
        <v/>
      </c>
      <c r="AJ54" s="86" t="str">
        <f t="shared" ca="1" si="2"/>
        <v/>
      </c>
      <c r="AK54" s="86" t="str">
        <f ca="1">IF(COUNTIF(男子複!L59,"*Ａ*"),"MDA",IF(COUNTIF(男子複!L59,"*Ｂ*"),"MDB",IF(COUNTIF(男子複!L59,"*Ｃ*"),"MDC",IF(COUNTIF(男子複!L59,"*40*"),"MD40",IF(COUNTIF(男子複!L59,"*50*"),"MD50",IF(COUNTIF(男子複!L59,"*60*"),"MD60",""))))))</f>
        <v/>
      </c>
      <c r="AL54" s="86" t="str">
        <f ca="1">IF(男子複!M59="","",男子複!M59)</f>
        <v/>
      </c>
      <c r="AM54" s="86" t="str">
        <f ca="1">IF(男子複!N59="","",男子複!N59)</f>
        <v/>
      </c>
      <c r="AN54" s="86" t="str">
        <f ca="1">IF(男子複!O59="","",男子複!O59)</f>
        <v/>
      </c>
      <c r="AO54" s="104" t="str">
        <f t="shared" ca="1" si="3"/>
        <v/>
      </c>
      <c r="AP54" s="86" t="str">
        <f ca="1">IF(COUNTIF(女子複!L59,"*Ａ*"),"WDA",IF(COUNTIF(女子複!L59,"*Ｂ*"),"WDB",IF(COUNTIF(女子複!L59,"*Ｃ*"),"WDC",IF(COUNTIF(女子複!L59,"*50*"),"WD50",IF(COUNTIF(女子複!L59,"*40*"),"WD40","")))))</f>
        <v/>
      </c>
      <c r="AQ54" s="86" t="str">
        <f ca="1">IF(女子複!M59="","",女子複!M59)</f>
        <v/>
      </c>
      <c r="AR54" s="86" t="str">
        <f ca="1">IF(女子複!N59="","",女子複!N59)</f>
        <v/>
      </c>
      <c r="AS54" s="106" t="str">
        <f ca="1">IF(女子複!O59="","",女子複!O59)</f>
        <v/>
      </c>
      <c r="AT54" s="86" t="str">
        <f t="shared" ca="1" si="4"/>
        <v/>
      </c>
      <c r="AU54" s="86" t="str">
        <f ca="1">IF(COUNTIF(混合複!L59,"*一般*"),"XD",IF(COUNTIF(混合複!L59,"*40歳*"),"XD40",IF(COUNTIF(混合複!L59,"*50歳*"),"XD50","")))</f>
        <v/>
      </c>
      <c r="AV54" s="86" t="str">
        <f ca="1">IF(混合複!M59="","",混合複!M59)</f>
        <v/>
      </c>
      <c r="AW54" s="86" t="str">
        <f ca="1">IF(混合複!N59="","",混合複!N59)</f>
        <v/>
      </c>
      <c r="AX54" s="86" t="str">
        <f ca="1">IF(混合複!O59="","",混合複!O59)</f>
        <v/>
      </c>
    </row>
    <row r="55" spans="1:50" x14ac:dyDescent="0.15">
      <c r="A55" s="104"/>
      <c r="Y55" s="105"/>
      <c r="Z55" s="86" t="str">
        <f t="shared" ca="1" si="0"/>
        <v/>
      </c>
      <c r="AA55" s="86" t="str">
        <f ca="1">IF(COUNTIF(男子単!L60,"*Ａ*"),"MSA",IF(COUNTIF(男子単!L60,"*Ｂ*"),"MSB",IF(COUNTIF(男子単!L60,"*Ｃ*"),"MSC","")))</f>
        <v/>
      </c>
      <c r="AB55" s="86" t="str">
        <f ca="1">IF(男子単!M60="","",男子単!M60)</f>
        <v/>
      </c>
      <c r="AC55" s="86" t="str">
        <f ca="1">IF(男子単!N60="","",男子単!N60)</f>
        <v/>
      </c>
      <c r="AD55" s="86" t="str">
        <f ca="1">IF(男子単!O60="","",男子単!O60)</f>
        <v/>
      </c>
      <c r="AE55" s="104" t="str">
        <f t="shared" ca="1" si="1"/>
        <v/>
      </c>
      <c r="AF55" s="86" t="str">
        <f ca="1">IF(COUNTIF(女子単!L60,"*Ａ*"),"WSA",IF(COUNTIF(女子単!L60,"*Ｂ*"),"WSB",IF(COUNTIF(女子単!L60,"*Ｃ*"),"WSC","")))</f>
        <v/>
      </c>
      <c r="AG55" s="86" t="str">
        <f ca="1">IF(女子単!M60="","",女子単!M60)</f>
        <v/>
      </c>
      <c r="AH55" s="86" t="str">
        <f ca="1">IF(女子単!N60="","",女子単!N60)</f>
        <v/>
      </c>
      <c r="AI55" s="106" t="str">
        <f ca="1">IF(女子単!O60="","",女子単!O60)</f>
        <v/>
      </c>
      <c r="AJ55" s="86" t="str">
        <f t="shared" ca="1" si="2"/>
        <v/>
      </c>
      <c r="AK55" s="86" t="str">
        <f ca="1">IF(COUNTIF(男子複!L60,"*Ａ*"),"MDA",IF(COUNTIF(男子複!L60,"*Ｂ*"),"MDB",IF(COUNTIF(男子複!L60,"*Ｃ*"),"MDC",IF(COUNTIF(男子複!L60,"*40*"),"MD40",IF(COUNTIF(男子複!L60,"*50*"),"MD50",IF(COUNTIF(男子複!L60,"*60*"),"MD60",""))))))</f>
        <v/>
      </c>
      <c r="AL55" s="86" t="str">
        <f ca="1">IF(男子複!M60="","",男子複!M60)</f>
        <v/>
      </c>
      <c r="AM55" s="86" t="str">
        <f ca="1">IF(男子複!N60="","",男子複!N60)</f>
        <v/>
      </c>
      <c r="AN55" s="86" t="str">
        <f ca="1">IF(男子複!O60="","",男子複!O60)</f>
        <v/>
      </c>
      <c r="AO55" s="104" t="str">
        <f t="shared" ca="1" si="3"/>
        <v/>
      </c>
      <c r="AP55" s="86" t="str">
        <f ca="1">IF(COUNTIF(女子複!L60,"*Ａ*"),"WDA",IF(COUNTIF(女子複!L60,"*Ｂ*"),"WDB",IF(COUNTIF(女子複!L60,"*Ｃ*"),"WDC",IF(COUNTIF(女子複!L60,"*50*"),"WD50",IF(COUNTIF(女子複!L60,"*40*"),"WD40","")))))</f>
        <v/>
      </c>
      <c r="AQ55" s="86" t="str">
        <f ca="1">IF(女子複!M60="","",女子複!M60)</f>
        <v/>
      </c>
      <c r="AR55" s="86" t="str">
        <f ca="1">IF(女子複!N60="","",女子複!N60)</f>
        <v/>
      </c>
      <c r="AS55" s="106" t="str">
        <f ca="1">IF(女子複!O60="","",女子複!O60)</f>
        <v/>
      </c>
      <c r="AT55" s="86" t="str">
        <f t="shared" ca="1" si="4"/>
        <v/>
      </c>
      <c r="AU55" s="86" t="str">
        <f ca="1">IF(COUNTIF(混合複!L60,"*一般*"),"XD",IF(COUNTIF(混合複!L60,"*40歳*"),"XD40",IF(COUNTIF(混合複!L60,"*50歳*"),"XD50","")))</f>
        <v/>
      </c>
      <c r="AV55" s="86" t="str">
        <f ca="1">IF(混合複!M60="","",混合複!M60)</f>
        <v/>
      </c>
      <c r="AW55" s="86" t="str">
        <f ca="1">IF(混合複!N60="","",混合複!N60)</f>
        <v/>
      </c>
      <c r="AX55" s="86" t="str">
        <f ca="1">IF(混合複!O60="","",混合複!O60)</f>
        <v/>
      </c>
    </row>
    <row r="56" spans="1:50" x14ac:dyDescent="0.15">
      <c r="A56" s="104"/>
      <c r="Y56" s="105"/>
      <c r="Z56" s="86" t="str">
        <f t="shared" ca="1" si="0"/>
        <v/>
      </c>
      <c r="AA56" s="86" t="str">
        <f ca="1">IF(COUNTIF(男子単!L61,"*Ａ*"),"MSA",IF(COUNTIF(男子単!L61,"*Ｂ*"),"MSB",IF(COUNTIF(男子単!L61,"*Ｃ*"),"MSC","")))</f>
        <v/>
      </c>
      <c r="AB56" s="86" t="str">
        <f ca="1">IF(男子単!M61="","",男子単!M61)</f>
        <v/>
      </c>
      <c r="AC56" s="86" t="str">
        <f ca="1">IF(男子単!N61="","",男子単!N61)</f>
        <v/>
      </c>
      <c r="AD56" s="86" t="str">
        <f ca="1">IF(男子単!O61="","",男子単!O61)</f>
        <v/>
      </c>
      <c r="AE56" s="104" t="str">
        <f t="shared" ca="1" si="1"/>
        <v/>
      </c>
      <c r="AF56" s="86" t="str">
        <f ca="1">IF(COUNTIF(女子単!L61,"*Ａ*"),"WSA",IF(COUNTIF(女子単!L61,"*Ｂ*"),"WSB",IF(COUNTIF(女子単!L61,"*Ｃ*"),"WSC","")))</f>
        <v/>
      </c>
      <c r="AG56" s="86" t="str">
        <f ca="1">IF(女子単!M61="","",女子単!M61)</f>
        <v/>
      </c>
      <c r="AH56" s="86" t="str">
        <f ca="1">IF(女子単!N61="","",女子単!N61)</f>
        <v/>
      </c>
      <c r="AI56" s="106" t="str">
        <f ca="1">IF(女子単!O61="","",女子単!O61)</f>
        <v/>
      </c>
      <c r="AJ56" s="86" t="str">
        <f t="shared" ca="1" si="2"/>
        <v/>
      </c>
      <c r="AK56" s="86" t="str">
        <f ca="1">IF(COUNTIF(男子複!L61,"*Ａ*"),"MDA",IF(COUNTIF(男子複!L61,"*Ｂ*"),"MDB",IF(COUNTIF(男子複!L61,"*Ｃ*"),"MDC",IF(COUNTIF(男子複!L61,"*40*"),"MD40",IF(COUNTIF(男子複!L61,"*50*"),"MD50",IF(COUNTIF(男子複!L61,"*60*"),"MD60",""))))))</f>
        <v/>
      </c>
      <c r="AL56" s="86" t="str">
        <f ca="1">IF(男子複!M61="","",男子複!M61)</f>
        <v/>
      </c>
      <c r="AM56" s="86" t="str">
        <f ca="1">IF(男子複!N61="","",男子複!N61)</f>
        <v/>
      </c>
      <c r="AN56" s="86" t="str">
        <f ca="1">IF(男子複!O61="","",男子複!O61)</f>
        <v/>
      </c>
      <c r="AO56" s="104" t="str">
        <f t="shared" ca="1" si="3"/>
        <v/>
      </c>
      <c r="AP56" s="86" t="str">
        <f ca="1">IF(COUNTIF(女子複!L61,"*Ａ*"),"WDA",IF(COUNTIF(女子複!L61,"*Ｂ*"),"WDB",IF(COUNTIF(女子複!L61,"*Ｃ*"),"WDC",IF(COUNTIF(女子複!L61,"*50*"),"WD50",IF(COUNTIF(女子複!L61,"*40*"),"WD40","")))))</f>
        <v/>
      </c>
      <c r="AQ56" s="86" t="str">
        <f ca="1">IF(女子複!M61="","",女子複!M61)</f>
        <v/>
      </c>
      <c r="AR56" s="86" t="str">
        <f ca="1">IF(女子複!N61="","",女子複!N61)</f>
        <v/>
      </c>
      <c r="AS56" s="106" t="str">
        <f ca="1">IF(女子複!O61="","",女子複!O61)</f>
        <v/>
      </c>
      <c r="AT56" s="86" t="str">
        <f t="shared" ca="1" si="4"/>
        <v/>
      </c>
      <c r="AU56" s="86" t="str">
        <f ca="1">IF(COUNTIF(混合複!L61,"*一般*"),"XD",IF(COUNTIF(混合複!L61,"*40歳*"),"XD40",IF(COUNTIF(混合複!L61,"*50歳*"),"XD50","")))</f>
        <v/>
      </c>
      <c r="AV56" s="86" t="str">
        <f ca="1">IF(混合複!M61="","",混合複!M61)</f>
        <v/>
      </c>
      <c r="AW56" s="86" t="str">
        <f ca="1">IF(混合複!N61="","",混合複!N61)</f>
        <v/>
      </c>
      <c r="AX56" s="86" t="str">
        <f ca="1">IF(混合複!O61="","",混合複!O61)</f>
        <v/>
      </c>
    </row>
    <row r="57" spans="1:50" x14ac:dyDescent="0.15">
      <c r="A57" s="104"/>
      <c r="Y57" s="105"/>
      <c r="Z57" s="86" t="str">
        <f t="shared" ca="1" si="0"/>
        <v/>
      </c>
      <c r="AA57" s="86" t="str">
        <f ca="1">IF(COUNTIF(男子単!L62,"*Ａ*"),"MSA",IF(COUNTIF(男子単!L62,"*Ｂ*"),"MSB",IF(COUNTIF(男子単!L62,"*Ｃ*"),"MSC","")))</f>
        <v/>
      </c>
      <c r="AB57" s="86" t="str">
        <f ca="1">IF(男子単!M62="","",男子単!M62)</f>
        <v/>
      </c>
      <c r="AC57" s="86" t="str">
        <f ca="1">IF(男子単!N62="","",男子単!N62)</f>
        <v/>
      </c>
      <c r="AD57" s="86" t="str">
        <f ca="1">IF(男子単!O62="","",男子単!O62)</f>
        <v/>
      </c>
      <c r="AE57" s="104" t="str">
        <f t="shared" ca="1" si="1"/>
        <v/>
      </c>
      <c r="AF57" s="86" t="str">
        <f ca="1">IF(COUNTIF(女子単!L62,"*Ａ*"),"WSA",IF(COUNTIF(女子単!L62,"*Ｂ*"),"WSB",IF(COUNTIF(女子単!L62,"*Ｃ*"),"WSC","")))</f>
        <v/>
      </c>
      <c r="AG57" s="86" t="str">
        <f ca="1">IF(女子単!M62="","",女子単!M62)</f>
        <v/>
      </c>
      <c r="AH57" s="86" t="str">
        <f ca="1">IF(女子単!N62="","",女子単!N62)</f>
        <v/>
      </c>
      <c r="AI57" s="106" t="str">
        <f ca="1">IF(女子単!O62="","",女子単!O62)</f>
        <v/>
      </c>
      <c r="AJ57" s="86" t="str">
        <f t="shared" ca="1" si="2"/>
        <v/>
      </c>
      <c r="AK57" s="86" t="str">
        <f ca="1">IF(COUNTIF(男子複!L62,"*Ａ*"),"MDA",IF(COUNTIF(男子複!L62,"*Ｂ*"),"MDB",IF(COUNTIF(男子複!L62,"*Ｃ*"),"MDC",IF(COUNTIF(男子複!L62,"*40*"),"MD40",IF(COUNTIF(男子複!L62,"*50*"),"MD50",IF(COUNTIF(男子複!L62,"*60*"),"MD60",""))))))</f>
        <v/>
      </c>
      <c r="AL57" s="86" t="str">
        <f ca="1">IF(男子複!M62="","",男子複!M62)</f>
        <v/>
      </c>
      <c r="AM57" s="86" t="str">
        <f ca="1">IF(男子複!N62="","",男子複!N62)</f>
        <v/>
      </c>
      <c r="AN57" s="86" t="str">
        <f ca="1">IF(男子複!O62="","",男子複!O62)</f>
        <v/>
      </c>
      <c r="AO57" s="104" t="str">
        <f t="shared" ca="1" si="3"/>
        <v/>
      </c>
      <c r="AP57" s="86" t="str">
        <f ca="1">IF(COUNTIF(女子複!L62,"*Ａ*"),"WDA",IF(COUNTIF(女子複!L62,"*Ｂ*"),"WDB",IF(COUNTIF(女子複!L62,"*Ｃ*"),"WDC",IF(COUNTIF(女子複!L62,"*50*"),"WD50",IF(COUNTIF(女子複!L62,"*40*"),"WD40","")))))</f>
        <v/>
      </c>
      <c r="AQ57" s="86" t="str">
        <f ca="1">IF(女子複!M62="","",女子複!M62)</f>
        <v/>
      </c>
      <c r="AR57" s="86" t="str">
        <f ca="1">IF(女子複!N62="","",女子複!N62)</f>
        <v/>
      </c>
      <c r="AS57" s="106" t="str">
        <f ca="1">IF(女子複!O62="","",女子複!O62)</f>
        <v/>
      </c>
      <c r="AT57" s="86" t="str">
        <f t="shared" ca="1" si="4"/>
        <v/>
      </c>
      <c r="AU57" s="86" t="str">
        <f ca="1">IF(COUNTIF(混合複!L62,"*一般*"),"XD",IF(COUNTIF(混合複!L62,"*40歳*"),"XD40",IF(COUNTIF(混合複!L62,"*50歳*"),"XD50","")))</f>
        <v/>
      </c>
      <c r="AV57" s="86" t="str">
        <f ca="1">IF(混合複!M62="","",混合複!M62)</f>
        <v/>
      </c>
      <c r="AW57" s="86" t="str">
        <f ca="1">IF(混合複!N62="","",混合複!N62)</f>
        <v/>
      </c>
      <c r="AX57" s="86" t="str">
        <f ca="1">IF(混合複!O62="","",混合複!O62)</f>
        <v/>
      </c>
    </row>
    <row r="58" spans="1:50" x14ac:dyDescent="0.15">
      <c r="A58" s="104"/>
      <c r="Y58" s="105"/>
      <c r="Z58" s="86" t="str">
        <f t="shared" ca="1" si="0"/>
        <v/>
      </c>
      <c r="AA58" s="86" t="str">
        <f ca="1">IF(COUNTIF(男子単!L63,"*Ａ*"),"MSA",IF(COUNTIF(男子単!L63,"*Ｂ*"),"MSB",IF(COUNTIF(男子単!L63,"*Ｃ*"),"MSC","")))</f>
        <v/>
      </c>
      <c r="AB58" s="86" t="str">
        <f ca="1">IF(男子単!M63="","",男子単!M63)</f>
        <v/>
      </c>
      <c r="AC58" s="86" t="str">
        <f ca="1">IF(男子単!N63="","",男子単!N63)</f>
        <v/>
      </c>
      <c r="AD58" s="86" t="str">
        <f ca="1">IF(男子単!O63="","",男子単!O63)</f>
        <v/>
      </c>
      <c r="AE58" s="104" t="str">
        <f t="shared" ca="1" si="1"/>
        <v/>
      </c>
      <c r="AF58" s="86" t="str">
        <f ca="1">IF(COUNTIF(女子単!L63,"*Ａ*"),"WSA",IF(COUNTIF(女子単!L63,"*Ｂ*"),"WSB",IF(COUNTIF(女子単!L63,"*Ｃ*"),"WSC","")))</f>
        <v/>
      </c>
      <c r="AG58" s="86" t="str">
        <f ca="1">IF(女子単!M63="","",女子単!M63)</f>
        <v/>
      </c>
      <c r="AH58" s="86" t="str">
        <f ca="1">IF(女子単!N63="","",女子単!N63)</f>
        <v/>
      </c>
      <c r="AI58" s="106" t="str">
        <f ca="1">IF(女子単!O63="","",女子単!O63)</f>
        <v/>
      </c>
      <c r="AJ58" s="86" t="str">
        <f t="shared" ca="1" si="2"/>
        <v/>
      </c>
      <c r="AK58" s="86" t="str">
        <f ca="1">IF(COUNTIF(男子複!L63,"*Ａ*"),"MDA",IF(COUNTIF(男子複!L63,"*Ｂ*"),"MDB",IF(COUNTIF(男子複!L63,"*Ｃ*"),"MDC",IF(COUNTIF(男子複!L63,"*40*"),"MD40",IF(COUNTIF(男子複!L63,"*50*"),"MD50",IF(COUNTIF(男子複!L63,"*60*"),"MD60",""))))))</f>
        <v/>
      </c>
      <c r="AL58" s="86" t="str">
        <f ca="1">IF(男子複!M63="","",男子複!M63)</f>
        <v/>
      </c>
      <c r="AM58" s="86" t="str">
        <f ca="1">IF(男子複!N63="","",男子複!N63)</f>
        <v/>
      </c>
      <c r="AN58" s="86" t="str">
        <f ca="1">IF(男子複!O63="","",男子複!O63)</f>
        <v/>
      </c>
      <c r="AO58" s="104" t="str">
        <f t="shared" ca="1" si="3"/>
        <v/>
      </c>
      <c r="AP58" s="86" t="str">
        <f ca="1">IF(COUNTIF(女子複!L63,"*Ａ*"),"WDA",IF(COUNTIF(女子複!L63,"*Ｂ*"),"WDB",IF(COUNTIF(女子複!L63,"*Ｃ*"),"WDC",IF(COUNTIF(女子複!L63,"*50*"),"WD50",IF(COUNTIF(女子複!L63,"*40*"),"WD40","")))))</f>
        <v/>
      </c>
      <c r="AQ58" s="86" t="str">
        <f ca="1">IF(女子複!M63="","",女子複!M63)</f>
        <v/>
      </c>
      <c r="AR58" s="86" t="str">
        <f ca="1">IF(女子複!N63="","",女子複!N63)</f>
        <v/>
      </c>
      <c r="AS58" s="106" t="str">
        <f ca="1">IF(女子複!O63="","",女子複!O63)</f>
        <v/>
      </c>
      <c r="AT58" s="86" t="str">
        <f t="shared" ca="1" si="4"/>
        <v/>
      </c>
      <c r="AU58" s="86" t="str">
        <f ca="1">IF(COUNTIF(混合複!L63,"*一般*"),"XD",IF(COUNTIF(混合複!L63,"*40歳*"),"XD40",IF(COUNTIF(混合複!L63,"*50歳*"),"XD50","")))</f>
        <v/>
      </c>
      <c r="AV58" s="86" t="str">
        <f ca="1">IF(混合複!M63="","",混合複!M63)</f>
        <v/>
      </c>
      <c r="AW58" s="86" t="str">
        <f ca="1">IF(混合複!N63="","",混合複!N63)</f>
        <v/>
      </c>
      <c r="AX58" s="86" t="str">
        <f ca="1">IF(混合複!O63="","",混合複!O63)</f>
        <v/>
      </c>
    </row>
    <row r="59" spans="1:50" x14ac:dyDescent="0.15">
      <c r="A59" s="104"/>
      <c r="Y59" s="105"/>
      <c r="Z59" s="86" t="str">
        <f t="shared" ca="1" si="0"/>
        <v/>
      </c>
      <c r="AA59" s="86" t="str">
        <f ca="1">IF(COUNTIF(男子単!L64,"*Ａ*"),"MSA",IF(COUNTIF(男子単!L64,"*Ｂ*"),"MSB",IF(COUNTIF(男子単!L64,"*Ｃ*"),"MSC","")))</f>
        <v/>
      </c>
      <c r="AB59" s="86" t="str">
        <f ca="1">IF(男子単!M64="","",男子単!M64)</f>
        <v/>
      </c>
      <c r="AC59" s="86" t="str">
        <f ca="1">IF(男子単!N64="","",男子単!N64)</f>
        <v/>
      </c>
      <c r="AD59" s="86" t="str">
        <f ca="1">IF(男子単!O64="","",男子単!O64)</f>
        <v/>
      </c>
      <c r="AE59" s="104" t="str">
        <f t="shared" ca="1" si="1"/>
        <v/>
      </c>
      <c r="AF59" s="86" t="str">
        <f ca="1">IF(COUNTIF(女子単!L64,"*Ａ*"),"WSA",IF(COUNTIF(女子単!L64,"*Ｂ*"),"WSB",IF(COUNTIF(女子単!L64,"*Ｃ*"),"WSC","")))</f>
        <v/>
      </c>
      <c r="AG59" s="86" t="str">
        <f ca="1">IF(女子単!M64="","",女子単!M64)</f>
        <v/>
      </c>
      <c r="AH59" s="86" t="str">
        <f ca="1">IF(女子単!N64="","",女子単!N64)</f>
        <v/>
      </c>
      <c r="AI59" s="106" t="str">
        <f ca="1">IF(女子単!O64="","",女子単!O64)</f>
        <v/>
      </c>
      <c r="AJ59" s="86" t="str">
        <f t="shared" ca="1" si="2"/>
        <v/>
      </c>
      <c r="AK59" s="86" t="str">
        <f ca="1">IF(COUNTIF(男子複!L64,"*Ａ*"),"MDA",IF(COUNTIF(男子複!L64,"*Ｂ*"),"MDB",IF(COUNTIF(男子複!L64,"*Ｃ*"),"MDC",IF(COUNTIF(男子複!L64,"*40*"),"MD40",IF(COUNTIF(男子複!L64,"*50*"),"MD50",IF(COUNTIF(男子複!L64,"*60*"),"MD60",""))))))</f>
        <v/>
      </c>
      <c r="AL59" s="86" t="str">
        <f ca="1">IF(男子複!M64="","",男子複!M64)</f>
        <v/>
      </c>
      <c r="AM59" s="86" t="str">
        <f ca="1">IF(男子複!N64="","",男子複!N64)</f>
        <v/>
      </c>
      <c r="AN59" s="86" t="str">
        <f ca="1">IF(男子複!O64="","",男子複!O64)</f>
        <v/>
      </c>
      <c r="AO59" s="104" t="str">
        <f t="shared" ca="1" si="3"/>
        <v/>
      </c>
      <c r="AP59" s="86" t="str">
        <f ca="1">IF(COUNTIF(女子複!L64,"*Ａ*"),"WDA",IF(COUNTIF(女子複!L64,"*Ｂ*"),"WDB",IF(COUNTIF(女子複!L64,"*Ｃ*"),"WDC",IF(COUNTIF(女子複!L64,"*50*"),"WD50",IF(COUNTIF(女子複!L64,"*40*"),"WD40","")))))</f>
        <v/>
      </c>
      <c r="AQ59" s="86" t="str">
        <f ca="1">IF(女子複!M64="","",女子複!M64)</f>
        <v/>
      </c>
      <c r="AR59" s="86" t="str">
        <f ca="1">IF(女子複!N64="","",女子複!N64)</f>
        <v/>
      </c>
      <c r="AS59" s="106" t="str">
        <f ca="1">IF(女子複!O64="","",女子複!O64)</f>
        <v/>
      </c>
      <c r="AT59" s="86" t="str">
        <f t="shared" ca="1" si="4"/>
        <v/>
      </c>
      <c r="AU59" s="86" t="str">
        <f ca="1">IF(COUNTIF(混合複!L64,"*一般*"),"XD",IF(COUNTIF(混合複!L64,"*40歳*"),"XD40",IF(COUNTIF(混合複!L64,"*50歳*"),"XD50","")))</f>
        <v/>
      </c>
      <c r="AV59" s="86" t="str">
        <f ca="1">IF(混合複!M64="","",混合複!M64)</f>
        <v/>
      </c>
      <c r="AW59" s="86" t="str">
        <f ca="1">IF(混合複!N64="","",混合複!N64)</f>
        <v/>
      </c>
      <c r="AX59" s="86" t="str">
        <f ca="1">IF(混合複!O64="","",混合複!O64)</f>
        <v/>
      </c>
    </row>
    <row r="60" spans="1:50" x14ac:dyDescent="0.15">
      <c r="A60" s="104"/>
      <c r="Y60" s="105"/>
      <c r="Z60" s="86" t="str">
        <f t="shared" ca="1" si="0"/>
        <v/>
      </c>
      <c r="AA60" s="86" t="str">
        <f ca="1">IF(COUNTIF(男子単!L65,"*Ａ*"),"MSA",IF(COUNTIF(男子単!L65,"*Ｂ*"),"MSB",IF(COUNTIF(男子単!L65,"*Ｃ*"),"MSC","")))</f>
        <v/>
      </c>
      <c r="AB60" s="86" t="str">
        <f ca="1">IF(男子単!M65="","",男子単!M65)</f>
        <v/>
      </c>
      <c r="AC60" s="86" t="str">
        <f ca="1">IF(男子単!N65="","",男子単!N65)</f>
        <v/>
      </c>
      <c r="AD60" s="86" t="str">
        <f ca="1">IF(男子単!O65="","",男子単!O65)</f>
        <v/>
      </c>
      <c r="AE60" s="104" t="str">
        <f t="shared" ca="1" si="1"/>
        <v/>
      </c>
      <c r="AF60" s="86" t="str">
        <f ca="1">IF(COUNTIF(女子単!L65,"*Ａ*"),"WSA",IF(COUNTIF(女子単!L65,"*Ｂ*"),"WSB",IF(COUNTIF(女子単!L65,"*Ｃ*"),"WSC","")))</f>
        <v/>
      </c>
      <c r="AG60" s="86" t="str">
        <f ca="1">IF(女子単!M65="","",女子単!M65)</f>
        <v/>
      </c>
      <c r="AH60" s="86" t="str">
        <f ca="1">IF(女子単!N65="","",女子単!N65)</f>
        <v/>
      </c>
      <c r="AI60" s="106" t="str">
        <f ca="1">IF(女子単!O65="","",女子単!O65)</f>
        <v/>
      </c>
      <c r="AJ60" s="86" t="str">
        <f t="shared" ca="1" si="2"/>
        <v/>
      </c>
      <c r="AK60" s="86" t="str">
        <f ca="1">IF(COUNTIF(男子複!L65,"*Ａ*"),"MDA",IF(COUNTIF(男子複!L65,"*Ｂ*"),"MDB",IF(COUNTIF(男子複!L65,"*Ｃ*"),"MDC",IF(COUNTIF(男子複!L65,"*40*"),"MD40",IF(COUNTIF(男子複!L65,"*50*"),"MD50",IF(COUNTIF(男子複!L65,"*60*"),"MD60",""))))))</f>
        <v/>
      </c>
      <c r="AL60" s="86" t="str">
        <f ca="1">IF(男子複!M65="","",男子複!M65)</f>
        <v/>
      </c>
      <c r="AM60" s="86" t="str">
        <f ca="1">IF(男子複!N65="","",男子複!N65)</f>
        <v/>
      </c>
      <c r="AN60" s="86" t="str">
        <f ca="1">IF(男子複!O65="","",男子複!O65)</f>
        <v/>
      </c>
      <c r="AO60" s="104" t="str">
        <f t="shared" ca="1" si="3"/>
        <v/>
      </c>
      <c r="AP60" s="86" t="str">
        <f ca="1">IF(COUNTIF(女子複!L65,"*Ａ*"),"WDA",IF(COUNTIF(女子複!L65,"*Ｂ*"),"WDB",IF(COUNTIF(女子複!L65,"*Ｃ*"),"WDC",IF(COUNTIF(女子複!L65,"*50*"),"WD50",IF(COUNTIF(女子複!L65,"*40*"),"WD40","")))))</f>
        <v/>
      </c>
      <c r="AQ60" s="86" t="str">
        <f ca="1">IF(女子複!M65="","",女子複!M65)</f>
        <v/>
      </c>
      <c r="AR60" s="86" t="str">
        <f ca="1">IF(女子複!N65="","",女子複!N65)</f>
        <v/>
      </c>
      <c r="AS60" s="106" t="str">
        <f ca="1">IF(女子複!O65="","",女子複!O65)</f>
        <v/>
      </c>
      <c r="AT60" s="86" t="str">
        <f t="shared" ca="1" si="4"/>
        <v/>
      </c>
      <c r="AU60" s="86" t="str">
        <f ca="1">IF(COUNTIF(混合複!L65,"*一般*"),"XD",IF(COUNTIF(混合複!L65,"*40歳*"),"XD40",IF(COUNTIF(混合複!L65,"*50歳*"),"XD50","")))</f>
        <v/>
      </c>
      <c r="AV60" s="86" t="str">
        <f ca="1">IF(混合複!M65="","",混合複!M65)</f>
        <v/>
      </c>
      <c r="AW60" s="86" t="str">
        <f ca="1">IF(混合複!N65="","",混合複!N65)</f>
        <v/>
      </c>
      <c r="AX60" s="86" t="str">
        <f ca="1">IF(混合複!O65="","",混合複!O65)</f>
        <v/>
      </c>
    </row>
    <row r="61" spans="1:50" x14ac:dyDescent="0.15">
      <c r="A61" s="104"/>
      <c r="Y61" s="105"/>
      <c r="Z61" s="86" t="str">
        <f t="shared" ca="1" si="0"/>
        <v/>
      </c>
      <c r="AA61" s="86" t="str">
        <f ca="1">IF(COUNTIF(男子単!L66,"*Ａ*"),"MSA",IF(COUNTIF(男子単!L66,"*Ｂ*"),"MSB",IF(COUNTIF(男子単!L66,"*Ｃ*"),"MSC","")))</f>
        <v/>
      </c>
      <c r="AB61" s="86" t="str">
        <f ca="1">IF(男子単!M66="","",男子単!M66)</f>
        <v/>
      </c>
      <c r="AC61" s="86" t="str">
        <f ca="1">IF(男子単!N66="","",男子単!N66)</f>
        <v/>
      </c>
      <c r="AD61" s="86" t="str">
        <f ca="1">IF(男子単!O66="","",男子単!O66)</f>
        <v/>
      </c>
      <c r="AE61" s="104" t="str">
        <f t="shared" ca="1" si="1"/>
        <v/>
      </c>
      <c r="AF61" s="86" t="str">
        <f ca="1">IF(COUNTIF(女子単!L66,"*Ａ*"),"WSA",IF(COUNTIF(女子単!L66,"*Ｂ*"),"WSB",IF(COUNTIF(女子単!L66,"*Ｃ*"),"WSC","")))</f>
        <v/>
      </c>
      <c r="AG61" s="86" t="str">
        <f ca="1">IF(女子単!M66="","",女子単!M66)</f>
        <v/>
      </c>
      <c r="AH61" s="86" t="str">
        <f ca="1">IF(女子単!N66="","",女子単!N66)</f>
        <v/>
      </c>
      <c r="AI61" s="106" t="str">
        <f ca="1">IF(女子単!O66="","",女子単!O66)</f>
        <v/>
      </c>
      <c r="AJ61" s="86" t="str">
        <f t="shared" ca="1" si="2"/>
        <v/>
      </c>
      <c r="AK61" s="86" t="str">
        <f ca="1">IF(COUNTIF(男子複!L66,"*Ａ*"),"MDA",IF(COUNTIF(男子複!L66,"*Ｂ*"),"MDB",IF(COUNTIF(男子複!L66,"*Ｃ*"),"MDC",IF(COUNTIF(男子複!L66,"*40*"),"MD40",IF(COUNTIF(男子複!L66,"*50*"),"MD50",IF(COUNTIF(男子複!L66,"*60*"),"MD60",""))))))</f>
        <v/>
      </c>
      <c r="AL61" s="86" t="str">
        <f ca="1">IF(男子複!M66="","",男子複!M66)</f>
        <v/>
      </c>
      <c r="AM61" s="86" t="str">
        <f ca="1">IF(男子複!N66="","",男子複!N66)</f>
        <v/>
      </c>
      <c r="AN61" s="86" t="str">
        <f ca="1">IF(男子複!O66="","",男子複!O66)</f>
        <v/>
      </c>
      <c r="AO61" s="104" t="str">
        <f t="shared" ca="1" si="3"/>
        <v/>
      </c>
      <c r="AP61" s="86" t="str">
        <f ca="1">IF(COUNTIF(女子複!L66,"*Ａ*"),"WDA",IF(COUNTIF(女子複!L66,"*Ｂ*"),"WDB",IF(COUNTIF(女子複!L66,"*Ｃ*"),"WDC",IF(COUNTIF(女子複!L66,"*50*"),"WD50",IF(COUNTIF(女子複!L66,"*40*"),"WD40","")))))</f>
        <v/>
      </c>
      <c r="AQ61" s="86" t="str">
        <f ca="1">IF(女子複!M66="","",女子複!M66)</f>
        <v/>
      </c>
      <c r="AR61" s="86" t="str">
        <f ca="1">IF(女子複!N66="","",女子複!N66)</f>
        <v/>
      </c>
      <c r="AS61" s="106" t="str">
        <f ca="1">IF(女子複!O66="","",女子複!O66)</f>
        <v/>
      </c>
      <c r="AT61" s="86" t="str">
        <f t="shared" ca="1" si="4"/>
        <v/>
      </c>
      <c r="AU61" s="86" t="str">
        <f ca="1">IF(COUNTIF(混合複!L66,"*一般*"),"XD",IF(COUNTIF(混合複!L66,"*40歳*"),"XD40",IF(COUNTIF(混合複!L66,"*50歳*"),"XD50","")))</f>
        <v/>
      </c>
      <c r="AV61" s="86" t="str">
        <f ca="1">IF(混合複!M66="","",混合複!M66)</f>
        <v/>
      </c>
      <c r="AW61" s="86" t="str">
        <f ca="1">IF(混合複!N66="","",混合複!N66)</f>
        <v/>
      </c>
      <c r="AX61" s="86" t="str">
        <f ca="1">IF(混合複!O66="","",混合複!O66)</f>
        <v/>
      </c>
    </row>
    <row r="62" spans="1:50" x14ac:dyDescent="0.15">
      <c r="A62" s="104"/>
      <c r="Y62" s="105"/>
      <c r="Z62" s="86" t="str">
        <f t="shared" ca="1" si="0"/>
        <v/>
      </c>
      <c r="AA62" s="86" t="str">
        <f ca="1">IF(COUNTIF(男子単!L67,"*Ａ*"),"MSA",IF(COUNTIF(男子単!L67,"*Ｂ*"),"MSB",IF(COUNTIF(男子単!L67,"*Ｃ*"),"MSC","")))</f>
        <v/>
      </c>
      <c r="AB62" s="86" t="str">
        <f ca="1">IF(男子単!M67="","",男子単!M67)</f>
        <v/>
      </c>
      <c r="AC62" s="86" t="str">
        <f ca="1">IF(男子単!N67="","",男子単!N67)</f>
        <v/>
      </c>
      <c r="AD62" s="86" t="str">
        <f ca="1">IF(男子単!O67="","",男子単!O67)</f>
        <v/>
      </c>
      <c r="AE62" s="104" t="str">
        <f t="shared" ca="1" si="1"/>
        <v/>
      </c>
      <c r="AF62" s="86" t="str">
        <f ca="1">IF(COUNTIF(女子単!L67,"*Ａ*"),"WSA",IF(COUNTIF(女子単!L67,"*Ｂ*"),"WSB",IF(COUNTIF(女子単!L67,"*Ｃ*"),"WSC","")))</f>
        <v/>
      </c>
      <c r="AG62" s="86" t="str">
        <f ca="1">IF(女子単!M67="","",女子単!M67)</f>
        <v/>
      </c>
      <c r="AH62" s="86" t="str">
        <f ca="1">IF(女子単!N67="","",女子単!N67)</f>
        <v/>
      </c>
      <c r="AI62" s="106" t="str">
        <f ca="1">IF(女子単!O67="","",女子単!O67)</f>
        <v/>
      </c>
      <c r="AJ62" s="86" t="str">
        <f t="shared" ca="1" si="2"/>
        <v/>
      </c>
      <c r="AK62" s="86" t="str">
        <f ca="1">IF(COUNTIF(男子複!L67,"*Ａ*"),"MDA",IF(COUNTIF(男子複!L67,"*Ｂ*"),"MDB",IF(COUNTIF(男子複!L67,"*Ｃ*"),"MDC",IF(COUNTIF(男子複!L67,"*40*"),"MD40",IF(COUNTIF(男子複!L67,"*50*"),"MD50",IF(COUNTIF(男子複!L67,"*60*"),"MD60",""))))))</f>
        <v/>
      </c>
      <c r="AL62" s="86" t="str">
        <f ca="1">IF(男子複!M67="","",男子複!M67)</f>
        <v/>
      </c>
      <c r="AM62" s="86" t="str">
        <f ca="1">IF(男子複!N67="","",男子複!N67)</f>
        <v/>
      </c>
      <c r="AN62" s="86" t="str">
        <f ca="1">IF(男子複!O67="","",男子複!O67)</f>
        <v/>
      </c>
      <c r="AO62" s="104" t="str">
        <f t="shared" ca="1" si="3"/>
        <v/>
      </c>
      <c r="AP62" s="86" t="str">
        <f ca="1">IF(COUNTIF(女子複!L67,"*Ａ*"),"WDA",IF(COUNTIF(女子複!L67,"*Ｂ*"),"WDB",IF(COUNTIF(女子複!L67,"*Ｃ*"),"WDC",IF(COUNTIF(女子複!L67,"*50*"),"WD50",IF(COUNTIF(女子複!L67,"*40*"),"WD40","")))))</f>
        <v/>
      </c>
      <c r="AQ62" s="86" t="str">
        <f ca="1">IF(女子複!M67="","",女子複!M67)</f>
        <v/>
      </c>
      <c r="AR62" s="86" t="str">
        <f ca="1">IF(女子複!N67="","",女子複!N67)</f>
        <v/>
      </c>
      <c r="AS62" s="106" t="str">
        <f ca="1">IF(女子複!O67="","",女子複!O67)</f>
        <v/>
      </c>
      <c r="AT62" s="86" t="str">
        <f t="shared" ca="1" si="4"/>
        <v/>
      </c>
      <c r="AU62" s="86" t="str">
        <f ca="1">IF(COUNTIF(混合複!L67,"*一般*"),"XD",IF(COUNTIF(混合複!L67,"*40歳*"),"XD40",IF(COUNTIF(混合複!L67,"*50歳*"),"XD50","")))</f>
        <v/>
      </c>
      <c r="AV62" s="86" t="str">
        <f ca="1">IF(混合複!M67="","",混合複!M67)</f>
        <v/>
      </c>
      <c r="AW62" s="86" t="str">
        <f ca="1">IF(混合複!N67="","",混合複!N67)</f>
        <v/>
      </c>
      <c r="AX62" s="86" t="str">
        <f ca="1">IF(混合複!O67="","",混合複!O67)</f>
        <v/>
      </c>
    </row>
    <row r="63" spans="1:50" x14ac:dyDescent="0.15">
      <c r="A63" s="104"/>
      <c r="Y63" s="105"/>
      <c r="Z63" s="86" t="str">
        <f t="shared" ca="1" si="0"/>
        <v/>
      </c>
      <c r="AA63" s="86" t="str">
        <f ca="1">IF(COUNTIF(男子単!L68,"*Ａ*"),"MSA",IF(COUNTIF(男子単!L68,"*Ｂ*"),"MSB",IF(COUNTIF(男子単!L68,"*Ｃ*"),"MSC","")))</f>
        <v/>
      </c>
      <c r="AB63" s="86" t="str">
        <f ca="1">IF(男子単!M68="","",男子単!M68)</f>
        <v/>
      </c>
      <c r="AC63" s="86" t="str">
        <f ca="1">IF(男子単!N68="","",男子単!N68)</f>
        <v/>
      </c>
      <c r="AD63" s="86" t="str">
        <f ca="1">IF(男子単!O68="","",男子単!O68)</f>
        <v/>
      </c>
      <c r="AE63" s="104" t="str">
        <f t="shared" ca="1" si="1"/>
        <v/>
      </c>
      <c r="AF63" s="86" t="str">
        <f ca="1">IF(COUNTIF(女子単!L68,"*Ａ*"),"WSA",IF(COUNTIF(女子単!L68,"*Ｂ*"),"WSB",IF(COUNTIF(女子単!L68,"*Ｃ*"),"WSC","")))</f>
        <v/>
      </c>
      <c r="AG63" s="86" t="str">
        <f ca="1">IF(女子単!M68="","",女子単!M68)</f>
        <v/>
      </c>
      <c r="AH63" s="86" t="str">
        <f ca="1">IF(女子単!N68="","",女子単!N68)</f>
        <v/>
      </c>
      <c r="AI63" s="106" t="str">
        <f ca="1">IF(女子単!O68="","",女子単!O68)</f>
        <v/>
      </c>
      <c r="AJ63" s="86" t="str">
        <f t="shared" ca="1" si="2"/>
        <v/>
      </c>
      <c r="AK63" s="86" t="str">
        <f ca="1">IF(COUNTIF(男子複!L68,"*Ａ*"),"MDA",IF(COUNTIF(男子複!L68,"*Ｂ*"),"MDB",IF(COUNTIF(男子複!L68,"*Ｃ*"),"MDC",IF(COUNTIF(男子複!L68,"*40*"),"MD40",IF(COUNTIF(男子複!L68,"*50*"),"MD50",IF(COUNTIF(男子複!L68,"*60*"),"MD60",""))))))</f>
        <v/>
      </c>
      <c r="AL63" s="86" t="str">
        <f ca="1">IF(男子複!M68="","",男子複!M68)</f>
        <v/>
      </c>
      <c r="AM63" s="86" t="str">
        <f ca="1">IF(男子複!N68="","",男子複!N68)</f>
        <v/>
      </c>
      <c r="AN63" s="86" t="str">
        <f ca="1">IF(男子複!O68="","",男子複!O68)</f>
        <v/>
      </c>
      <c r="AO63" s="104" t="str">
        <f t="shared" ca="1" si="3"/>
        <v/>
      </c>
      <c r="AP63" s="86" t="str">
        <f ca="1">IF(COUNTIF(女子複!L68,"*Ａ*"),"WDA",IF(COUNTIF(女子複!L68,"*Ｂ*"),"WDB",IF(COUNTIF(女子複!L68,"*Ｃ*"),"WDC",IF(COUNTIF(女子複!L68,"*50*"),"WD50",IF(COUNTIF(女子複!L68,"*40*"),"WD40","")))))</f>
        <v/>
      </c>
      <c r="AQ63" s="86" t="str">
        <f ca="1">IF(女子複!M68="","",女子複!M68)</f>
        <v/>
      </c>
      <c r="AR63" s="86" t="str">
        <f ca="1">IF(女子複!N68="","",女子複!N68)</f>
        <v/>
      </c>
      <c r="AS63" s="106" t="str">
        <f ca="1">IF(女子複!O68="","",女子複!O68)</f>
        <v/>
      </c>
      <c r="AT63" s="86" t="str">
        <f t="shared" ca="1" si="4"/>
        <v/>
      </c>
      <c r="AU63" s="86" t="str">
        <f ca="1">IF(COUNTIF(混合複!L68,"*一般*"),"XD",IF(COUNTIF(混合複!L68,"*40歳*"),"XD40",IF(COUNTIF(混合複!L68,"*50歳*"),"XD50","")))</f>
        <v/>
      </c>
      <c r="AV63" s="86" t="str">
        <f ca="1">IF(混合複!M68="","",混合複!M68)</f>
        <v/>
      </c>
      <c r="AW63" s="86" t="str">
        <f ca="1">IF(混合複!N68="","",混合複!N68)</f>
        <v/>
      </c>
      <c r="AX63" s="86" t="str">
        <f ca="1">IF(混合複!O68="","",混合複!O68)</f>
        <v/>
      </c>
    </row>
    <row r="64" spans="1:50" x14ac:dyDescent="0.15">
      <c r="A64" s="104"/>
      <c r="Y64" s="105"/>
      <c r="Z64" s="86" t="str">
        <f t="shared" ca="1" si="0"/>
        <v/>
      </c>
      <c r="AA64" s="86" t="str">
        <f ca="1">IF(COUNTIF(男子単!L69,"*Ａ*"),"MSA",IF(COUNTIF(男子単!L69,"*Ｂ*"),"MSB",IF(COUNTIF(男子単!L69,"*Ｃ*"),"MSC","")))</f>
        <v/>
      </c>
      <c r="AB64" s="86" t="str">
        <f ca="1">IF(男子単!M69="","",男子単!M69)</f>
        <v/>
      </c>
      <c r="AC64" s="86" t="str">
        <f ca="1">IF(男子単!N69="","",男子単!N69)</f>
        <v/>
      </c>
      <c r="AD64" s="86" t="str">
        <f ca="1">IF(男子単!O69="","",男子単!O69)</f>
        <v/>
      </c>
      <c r="AE64" s="104" t="str">
        <f t="shared" ca="1" si="1"/>
        <v/>
      </c>
      <c r="AF64" s="86" t="str">
        <f ca="1">IF(COUNTIF(女子単!L69,"*Ａ*"),"WSA",IF(COUNTIF(女子単!L69,"*Ｂ*"),"WSB",IF(COUNTIF(女子単!L69,"*Ｃ*"),"WSC","")))</f>
        <v/>
      </c>
      <c r="AG64" s="86" t="str">
        <f ca="1">IF(女子単!M69="","",女子単!M69)</f>
        <v/>
      </c>
      <c r="AH64" s="86" t="str">
        <f ca="1">IF(女子単!N69="","",女子単!N69)</f>
        <v/>
      </c>
      <c r="AI64" s="106" t="str">
        <f ca="1">IF(女子単!O69="","",女子単!O69)</f>
        <v/>
      </c>
      <c r="AJ64" s="86" t="str">
        <f t="shared" ca="1" si="2"/>
        <v/>
      </c>
      <c r="AK64" s="86" t="str">
        <f ca="1">IF(COUNTIF(男子複!L69,"*Ａ*"),"MDA",IF(COUNTIF(男子複!L69,"*Ｂ*"),"MDB",IF(COUNTIF(男子複!L69,"*Ｃ*"),"MDC",IF(COUNTIF(男子複!L69,"*40*"),"MD40",IF(COUNTIF(男子複!L69,"*50*"),"MD50",IF(COUNTIF(男子複!L69,"*60*"),"MD60",""))))))</f>
        <v/>
      </c>
      <c r="AL64" s="86" t="str">
        <f ca="1">IF(男子複!M69="","",男子複!M69)</f>
        <v/>
      </c>
      <c r="AM64" s="86" t="str">
        <f ca="1">IF(男子複!N69="","",男子複!N69)</f>
        <v/>
      </c>
      <c r="AN64" s="86" t="str">
        <f ca="1">IF(男子複!O69="","",男子複!O69)</f>
        <v/>
      </c>
      <c r="AO64" s="104" t="str">
        <f t="shared" ca="1" si="3"/>
        <v/>
      </c>
      <c r="AP64" s="86" t="str">
        <f ca="1">IF(COUNTIF(女子複!L69,"*Ａ*"),"WDA",IF(COUNTIF(女子複!L69,"*Ｂ*"),"WDB",IF(COUNTIF(女子複!L69,"*Ｃ*"),"WDC",IF(COUNTIF(女子複!L69,"*50*"),"WD50",IF(COUNTIF(女子複!L69,"*40*"),"WD40","")))))</f>
        <v/>
      </c>
      <c r="AQ64" s="86" t="str">
        <f ca="1">IF(女子複!M69="","",女子複!M69)</f>
        <v/>
      </c>
      <c r="AR64" s="86" t="str">
        <f ca="1">IF(女子複!N69="","",女子複!N69)</f>
        <v/>
      </c>
      <c r="AS64" s="106" t="str">
        <f ca="1">IF(女子複!O69="","",女子複!O69)</f>
        <v/>
      </c>
      <c r="AT64" s="86" t="str">
        <f t="shared" ca="1" si="4"/>
        <v/>
      </c>
      <c r="AU64" s="86" t="str">
        <f ca="1">IF(COUNTIF(混合複!L69,"*一般*"),"XD",IF(COUNTIF(混合複!L69,"*40歳*"),"XD40",IF(COUNTIF(混合複!L69,"*50歳*"),"XD50","")))</f>
        <v/>
      </c>
      <c r="AV64" s="86" t="str">
        <f ca="1">IF(混合複!M69="","",混合複!M69)</f>
        <v/>
      </c>
      <c r="AW64" s="86" t="str">
        <f ca="1">IF(混合複!N69="","",混合複!N69)</f>
        <v/>
      </c>
      <c r="AX64" s="86" t="str">
        <f ca="1">IF(混合複!O69="","",混合複!O69)</f>
        <v/>
      </c>
    </row>
    <row r="65" spans="1:50" x14ac:dyDescent="0.15">
      <c r="A65" s="104"/>
      <c r="Y65" s="105"/>
      <c r="Z65" s="86" t="str">
        <f t="shared" ca="1" si="0"/>
        <v/>
      </c>
      <c r="AA65" s="86" t="str">
        <f ca="1">IF(COUNTIF(男子単!L70,"*Ａ*"),"MSA",IF(COUNTIF(男子単!L70,"*Ｂ*"),"MSB",IF(COUNTIF(男子単!L70,"*Ｃ*"),"MSC","")))</f>
        <v/>
      </c>
      <c r="AB65" s="86" t="str">
        <f ca="1">IF(男子単!M70="","",男子単!M70)</f>
        <v/>
      </c>
      <c r="AC65" s="86" t="str">
        <f ca="1">IF(男子単!N70="","",男子単!N70)</f>
        <v/>
      </c>
      <c r="AD65" s="86" t="str">
        <f ca="1">IF(男子単!O70="","",男子単!O70)</f>
        <v/>
      </c>
      <c r="AE65" s="104" t="str">
        <f t="shared" ca="1" si="1"/>
        <v/>
      </c>
      <c r="AF65" s="86" t="str">
        <f ca="1">IF(COUNTIF(女子単!L70,"*Ａ*"),"WSA",IF(COUNTIF(女子単!L70,"*Ｂ*"),"WSB",IF(COUNTIF(女子単!L70,"*Ｃ*"),"WSC","")))</f>
        <v/>
      </c>
      <c r="AG65" s="86" t="str">
        <f ca="1">IF(女子単!M70="","",女子単!M70)</f>
        <v/>
      </c>
      <c r="AH65" s="86" t="str">
        <f ca="1">IF(女子単!N70="","",女子単!N70)</f>
        <v/>
      </c>
      <c r="AI65" s="106" t="str">
        <f ca="1">IF(女子単!O70="","",女子単!O70)</f>
        <v/>
      </c>
      <c r="AJ65" s="86" t="str">
        <f t="shared" ca="1" si="2"/>
        <v/>
      </c>
      <c r="AK65" s="86" t="str">
        <f ca="1">IF(COUNTIF(男子複!L70,"*Ａ*"),"MDA",IF(COUNTIF(男子複!L70,"*Ｂ*"),"MDB",IF(COUNTIF(男子複!L70,"*Ｃ*"),"MDC",IF(COUNTIF(男子複!L70,"*40*"),"MD40",IF(COUNTIF(男子複!L70,"*50*"),"MD50",IF(COUNTIF(男子複!L70,"*60*"),"MD60",""))))))</f>
        <v/>
      </c>
      <c r="AL65" s="86" t="str">
        <f ca="1">IF(男子複!M70="","",男子複!M70)</f>
        <v/>
      </c>
      <c r="AM65" s="86" t="str">
        <f ca="1">IF(男子複!N70="","",男子複!N70)</f>
        <v/>
      </c>
      <c r="AN65" s="86" t="str">
        <f ca="1">IF(男子複!O70="","",男子複!O70)</f>
        <v/>
      </c>
      <c r="AO65" s="104" t="str">
        <f t="shared" ca="1" si="3"/>
        <v/>
      </c>
      <c r="AP65" s="86" t="str">
        <f ca="1">IF(COUNTIF(女子複!L70,"*Ａ*"),"WDA",IF(COUNTIF(女子複!L70,"*Ｂ*"),"WDB",IF(COUNTIF(女子複!L70,"*Ｃ*"),"WDC",IF(COUNTIF(女子複!L70,"*50*"),"WD50",IF(COUNTIF(女子複!L70,"*40*"),"WD40","")))))</f>
        <v/>
      </c>
      <c r="AQ65" s="86" t="str">
        <f ca="1">IF(女子複!M70="","",女子複!M70)</f>
        <v/>
      </c>
      <c r="AR65" s="86" t="str">
        <f ca="1">IF(女子複!N70="","",女子複!N70)</f>
        <v/>
      </c>
      <c r="AS65" s="106" t="str">
        <f ca="1">IF(女子複!O70="","",女子複!O70)</f>
        <v/>
      </c>
      <c r="AT65" s="86" t="str">
        <f t="shared" ca="1" si="4"/>
        <v/>
      </c>
      <c r="AU65" s="86" t="str">
        <f ca="1">IF(COUNTIF(混合複!L70,"*一般*"),"XD",IF(COUNTIF(混合複!L70,"*40歳*"),"XD40",IF(COUNTIF(混合複!L70,"*50歳*"),"XD50","")))</f>
        <v/>
      </c>
      <c r="AV65" s="86" t="str">
        <f ca="1">IF(混合複!M70="","",混合複!M70)</f>
        <v/>
      </c>
      <c r="AW65" s="86" t="str">
        <f ca="1">IF(混合複!N70="","",混合複!N70)</f>
        <v/>
      </c>
      <c r="AX65" s="86" t="str">
        <f ca="1">IF(混合複!O70="","",混合複!O70)</f>
        <v/>
      </c>
    </row>
    <row r="66" spans="1:50" x14ac:dyDescent="0.15">
      <c r="A66" s="104"/>
      <c r="Y66" s="105"/>
      <c r="Z66" s="86" t="str">
        <f t="shared" ca="1" si="0"/>
        <v/>
      </c>
      <c r="AA66" s="86" t="str">
        <f ca="1">IF(COUNTIF(男子単!L71,"*Ａ*"),"MSA",IF(COUNTIF(男子単!L71,"*Ｂ*"),"MSB",IF(COUNTIF(男子単!L71,"*Ｃ*"),"MSC","")))</f>
        <v/>
      </c>
      <c r="AB66" s="86" t="str">
        <f ca="1">IF(男子単!M71="","",男子単!M71)</f>
        <v/>
      </c>
      <c r="AC66" s="86" t="str">
        <f ca="1">IF(男子単!N71="","",男子単!N71)</f>
        <v/>
      </c>
      <c r="AD66" s="86" t="str">
        <f ca="1">IF(男子単!O71="","",男子単!O71)</f>
        <v/>
      </c>
      <c r="AE66" s="104" t="str">
        <f t="shared" ca="1" si="1"/>
        <v/>
      </c>
      <c r="AF66" s="86" t="str">
        <f ca="1">IF(COUNTIF(女子単!L71,"*Ａ*"),"WSA",IF(COUNTIF(女子単!L71,"*Ｂ*"),"WSB",IF(COUNTIF(女子単!L71,"*Ｃ*"),"WSC","")))</f>
        <v/>
      </c>
      <c r="AG66" s="86" t="str">
        <f ca="1">IF(女子単!M71="","",女子単!M71)</f>
        <v/>
      </c>
      <c r="AH66" s="86" t="str">
        <f ca="1">IF(女子単!N71="","",女子単!N71)</f>
        <v/>
      </c>
      <c r="AI66" s="106" t="str">
        <f ca="1">IF(女子単!O71="","",女子単!O71)</f>
        <v/>
      </c>
      <c r="AJ66" s="86" t="str">
        <f t="shared" ca="1" si="2"/>
        <v/>
      </c>
      <c r="AK66" s="86" t="str">
        <f ca="1">IF(COUNTIF(男子複!L71,"*Ａ*"),"MDA",IF(COUNTIF(男子複!L71,"*Ｂ*"),"MDB",IF(COUNTIF(男子複!L71,"*Ｃ*"),"MDC",IF(COUNTIF(男子複!L71,"*40*"),"MD40",IF(COUNTIF(男子複!L71,"*50*"),"MD50",IF(COUNTIF(男子複!L71,"*60*"),"MD60",""))))))</f>
        <v/>
      </c>
      <c r="AL66" s="86" t="str">
        <f ca="1">IF(男子複!M71="","",男子複!M71)</f>
        <v/>
      </c>
      <c r="AM66" s="86" t="str">
        <f ca="1">IF(男子複!N71="","",男子複!N71)</f>
        <v/>
      </c>
      <c r="AN66" s="86" t="str">
        <f ca="1">IF(男子複!O71="","",男子複!O71)</f>
        <v/>
      </c>
      <c r="AO66" s="104" t="str">
        <f t="shared" ca="1" si="3"/>
        <v/>
      </c>
      <c r="AP66" s="86" t="str">
        <f ca="1">IF(COUNTIF(女子複!L71,"*Ａ*"),"WDA",IF(COUNTIF(女子複!L71,"*Ｂ*"),"WDB",IF(COUNTIF(女子複!L71,"*Ｃ*"),"WDC",IF(COUNTIF(女子複!L71,"*50*"),"WD50",IF(COUNTIF(女子複!L71,"*40*"),"WD40","")))))</f>
        <v/>
      </c>
      <c r="AQ66" s="86" t="str">
        <f ca="1">IF(女子複!M71="","",女子複!M71)</f>
        <v/>
      </c>
      <c r="AR66" s="86" t="str">
        <f ca="1">IF(女子複!N71="","",女子複!N71)</f>
        <v/>
      </c>
      <c r="AS66" s="106" t="str">
        <f ca="1">IF(女子複!O71="","",女子複!O71)</f>
        <v/>
      </c>
      <c r="AT66" s="86" t="str">
        <f t="shared" ca="1" si="4"/>
        <v/>
      </c>
      <c r="AU66" s="86" t="str">
        <f ca="1">IF(COUNTIF(混合複!L71,"*一般*"),"XD",IF(COUNTIF(混合複!L71,"*40歳*"),"XD40",IF(COUNTIF(混合複!L71,"*50歳*"),"XD50","")))</f>
        <v/>
      </c>
      <c r="AV66" s="86" t="str">
        <f ca="1">IF(混合複!M71="","",混合複!M71)</f>
        <v/>
      </c>
      <c r="AW66" s="86" t="str">
        <f ca="1">IF(混合複!N71="","",混合複!N71)</f>
        <v/>
      </c>
      <c r="AX66" s="86" t="str">
        <f ca="1">IF(混合複!O71="","",混合複!O71)</f>
        <v/>
      </c>
    </row>
    <row r="67" spans="1:50" x14ac:dyDescent="0.15">
      <c r="A67" s="104"/>
      <c r="Y67" s="105"/>
      <c r="Z67" s="86" t="str">
        <f t="shared" ca="1" si="0"/>
        <v/>
      </c>
      <c r="AA67" s="86" t="str">
        <f ca="1">IF(COUNTIF(男子単!L72,"*Ａ*"),"MSA",IF(COUNTIF(男子単!L72,"*Ｂ*"),"MSB",IF(COUNTIF(男子単!L72,"*Ｃ*"),"MSC","")))</f>
        <v/>
      </c>
      <c r="AB67" s="86" t="str">
        <f ca="1">IF(男子単!M72="","",男子単!M72)</f>
        <v/>
      </c>
      <c r="AC67" s="86" t="str">
        <f ca="1">IF(男子単!N72="","",男子単!N72)</f>
        <v/>
      </c>
      <c r="AD67" s="86" t="str">
        <f ca="1">IF(男子単!O72="","",男子単!O72)</f>
        <v/>
      </c>
      <c r="AE67" s="104" t="str">
        <f t="shared" ca="1" si="1"/>
        <v/>
      </c>
      <c r="AF67" s="86" t="str">
        <f ca="1">IF(COUNTIF(女子単!L72,"*Ａ*"),"WSA",IF(COUNTIF(女子単!L72,"*Ｂ*"),"WSB",IF(COUNTIF(女子単!L72,"*Ｃ*"),"WSC","")))</f>
        <v/>
      </c>
      <c r="AG67" s="86" t="str">
        <f ca="1">IF(女子単!M72="","",女子単!M72)</f>
        <v/>
      </c>
      <c r="AH67" s="86" t="str">
        <f ca="1">IF(女子単!N72="","",女子単!N72)</f>
        <v/>
      </c>
      <c r="AI67" s="106" t="str">
        <f ca="1">IF(女子単!O72="","",女子単!O72)</f>
        <v/>
      </c>
      <c r="AJ67" s="86" t="str">
        <f t="shared" ca="1" si="2"/>
        <v/>
      </c>
      <c r="AK67" s="86" t="str">
        <f ca="1">IF(COUNTIF(男子複!L72,"*Ａ*"),"MDA",IF(COUNTIF(男子複!L72,"*Ｂ*"),"MDB",IF(COUNTIF(男子複!L72,"*Ｃ*"),"MDC",IF(COUNTIF(男子複!L72,"*40*"),"MD40",IF(COUNTIF(男子複!L72,"*50*"),"MD50",IF(COUNTIF(男子複!L72,"*60*"),"MD60",""))))))</f>
        <v/>
      </c>
      <c r="AL67" s="86" t="str">
        <f ca="1">IF(男子複!M72="","",男子複!M72)</f>
        <v/>
      </c>
      <c r="AM67" s="86" t="str">
        <f ca="1">IF(男子複!N72="","",男子複!N72)</f>
        <v/>
      </c>
      <c r="AN67" s="86" t="str">
        <f ca="1">IF(男子複!O72="","",男子複!O72)</f>
        <v/>
      </c>
      <c r="AO67" s="104" t="str">
        <f t="shared" ca="1" si="3"/>
        <v/>
      </c>
      <c r="AP67" s="86" t="str">
        <f ca="1">IF(COUNTIF(女子複!L72,"*Ａ*"),"WDA",IF(COUNTIF(女子複!L72,"*Ｂ*"),"WDB",IF(COUNTIF(女子複!L72,"*Ｃ*"),"WDC",IF(COUNTIF(女子複!L72,"*50*"),"WD50",IF(COUNTIF(女子複!L72,"*40*"),"WD40","")))))</f>
        <v/>
      </c>
      <c r="AQ67" s="86" t="str">
        <f ca="1">IF(女子複!M72="","",女子複!M72)</f>
        <v/>
      </c>
      <c r="AR67" s="86" t="str">
        <f ca="1">IF(女子複!N72="","",女子複!N72)</f>
        <v/>
      </c>
      <c r="AS67" s="106" t="str">
        <f ca="1">IF(女子複!O72="","",女子複!O72)</f>
        <v/>
      </c>
      <c r="AT67" s="86" t="str">
        <f t="shared" ca="1" si="4"/>
        <v/>
      </c>
      <c r="AU67" s="86" t="str">
        <f ca="1">IF(COUNTIF(混合複!L72,"*一般*"),"XD",IF(COUNTIF(混合複!L72,"*40歳*"),"XD40",IF(COUNTIF(混合複!L72,"*50歳*"),"XD50","")))</f>
        <v/>
      </c>
      <c r="AV67" s="86" t="str">
        <f ca="1">IF(混合複!M72="","",混合複!M72)</f>
        <v/>
      </c>
      <c r="AW67" s="86" t="str">
        <f ca="1">IF(混合複!N72="","",混合複!N72)</f>
        <v/>
      </c>
      <c r="AX67" s="86" t="str">
        <f ca="1">IF(混合複!O72="","",混合複!O72)</f>
        <v/>
      </c>
    </row>
    <row r="68" spans="1:50" x14ac:dyDescent="0.15">
      <c r="A68" s="104"/>
      <c r="Y68" s="105"/>
      <c r="Z68" s="86" t="str">
        <f t="shared" ref="Z68:Z100" ca="1" si="5">IF(AA68="","",$A$2)</f>
        <v/>
      </c>
      <c r="AA68" s="86" t="str">
        <f ca="1">IF(COUNTIF(男子単!L73,"*Ａ*"),"MSA",IF(COUNTIF(男子単!L73,"*Ｂ*"),"MSB",IF(COUNTIF(男子単!L73,"*Ｃ*"),"MSC","")))</f>
        <v/>
      </c>
      <c r="AB68" s="86" t="str">
        <f ca="1">IF(男子単!M73="","",男子単!M73)</f>
        <v/>
      </c>
      <c r="AC68" s="86" t="str">
        <f ca="1">IF(男子単!N73="","",男子単!N73)</f>
        <v/>
      </c>
      <c r="AD68" s="86" t="str">
        <f ca="1">IF(男子単!O73="","",男子単!O73)</f>
        <v/>
      </c>
      <c r="AE68" s="104" t="str">
        <f t="shared" ref="AE68:AE100" ca="1" si="6">IF(AF68="","",$A$2)</f>
        <v/>
      </c>
      <c r="AF68" s="86" t="str">
        <f ca="1">IF(COUNTIF(女子単!L73,"*Ａ*"),"WSA",IF(COUNTIF(女子単!L73,"*Ｂ*"),"WSB",IF(COUNTIF(女子単!L73,"*Ｃ*"),"WSC","")))</f>
        <v/>
      </c>
      <c r="AG68" s="86" t="str">
        <f ca="1">IF(女子単!M73="","",女子単!M73)</f>
        <v/>
      </c>
      <c r="AH68" s="86" t="str">
        <f ca="1">IF(女子単!N73="","",女子単!N73)</f>
        <v/>
      </c>
      <c r="AI68" s="106" t="str">
        <f ca="1">IF(女子単!O73="","",女子単!O73)</f>
        <v/>
      </c>
      <c r="AJ68" s="86" t="str">
        <f t="shared" ref="AJ68:AJ100" ca="1" si="7">IF(AK68="","",$A$2)</f>
        <v/>
      </c>
      <c r="AK68" s="86" t="str">
        <f ca="1">IF(COUNTIF(男子複!L73,"*Ａ*"),"MDA",IF(COUNTIF(男子複!L73,"*Ｂ*"),"MDB",IF(COUNTIF(男子複!L73,"*Ｃ*"),"MDC",IF(COUNTIF(男子複!L73,"*40*"),"MD40",IF(COUNTIF(男子複!L73,"*50*"),"MD50",IF(COUNTIF(男子複!L73,"*60*"),"MD60",""))))))</f>
        <v/>
      </c>
      <c r="AL68" s="86" t="str">
        <f ca="1">IF(男子複!M73="","",男子複!M73)</f>
        <v/>
      </c>
      <c r="AM68" s="86" t="str">
        <f ca="1">IF(男子複!N73="","",男子複!N73)</f>
        <v/>
      </c>
      <c r="AN68" s="86" t="str">
        <f ca="1">IF(男子複!O73="","",男子複!O73)</f>
        <v/>
      </c>
      <c r="AO68" s="104" t="str">
        <f t="shared" ref="AO68:AO100" ca="1" si="8">IF(AP68="","",$A$2)</f>
        <v/>
      </c>
      <c r="AP68" s="86" t="str">
        <f ca="1">IF(COUNTIF(女子複!L73,"*Ａ*"),"WDA",IF(COUNTIF(女子複!L73,"*Ｂ*"),"WDB",IF(COUNTIF(女子複!L73,"*Ｃ*"),"WDC",IF(COUNTIF(女子複!L73,"*50*"),"WD50",IF(COUNTIF(女子複!L73,"*40*"),"WD40","")))))</f>
        <v/>
      </c>
      <c r="AQ68" s="86" t="str">
        <f ca="1">IF(女子複!M73="","",女子複!M73)</f>
        <v/>
      </c>
      <c r="AR68" s="86" t="str">
        <f ca="1">IF(女子複!N73="","",女子複!N73)</f>
        <v/>
      </c>
      <c r="AS68" s="106" t="str">
        <f ca="1">IF(女子複!O73="","",女子複!O73)</f>
        <v/>
      </c>
      <c r="AT68" s="86" t="str">
        <f t="shared" ref="AT68:AT76" ca="1" si="9">IF(AU68="","",$A$2)</f>
        <v/>
      </c>
      <c r="AU68" s="86" t="str">
        <f ca="1">IF(COUNTIF(混合複!L73,"*一般*"),"XD",IF(COUNTIF(混合複!L73,"*40歳*"),"XD40",IF(COUNTIF(混合複!L73,"*50歳*"),"XD50","")))</f>
        <v/>
      </c>
      <c r="AV68" s="86" t="str">
        <f ca="1">IF(混合複!M73="","",混合複!M73)</f>
        <v/>
      </c>
      <c r="AW68" s="86" t="str">
        <f ca="1">IF(混合複!N73="","",混合複!N73)</f>
        <v/>
      </c>
      <c r="AX68" s="86" t="str">
        <f ca="1">IF(混合複!O73="","",混合複!O73)</f>
        <v/>
      </c>
    </row>
    <row r="69" spans="1:50" x14ac:dyDescent="0.15">
      <c r="A69" s="104"/>
      <c r="Y69" s="105"/>
      <c r="Z69" s="86" t="str">
        <f t="shared" ca="1" si="5"/>
        <v/>
      </c>
      <c r="AA69" s="86" t="str">
        <f ca="1">IF(COUNTIF(男子単!L74,"*Ａ*"),"MSA",IF(COUNTIF(男子単!L74,"*Ｂ*"),"MSB",IF(COUNTIF(男子単!L74,"*Ｃ*"),"MSC","")))</f>
        <v/>
      </c>
      <c r="AB69" s="86" t="str">
        <f ca="1">IF(男子単!M74="","",男子単!M74)</f>
        <v/>
      </c>
      <c r="AC69" s="86" t="str">
        <f ca="1">IF(男子単!N74="","",男子単!N74)</f>
        <v/>
      </c>
      <c r="AD69" s="86" t="str">
        <f ca="1">IF(男子単!O74="","",男子単!O74)</f>
        <v/>
      </c>
      <c r="AE69" s="104" t="str">
        <f t="shared" ca="1" si="6"/>
        <v/>
      </c>
      <c r="AF69" s="86" t="str">
        <f ca="1">IF(COUNTIF(女子単!L74,"*Ａ*"),"WSA",IF(COUNTIF(女子単!L74,"*Ｂ*"),"WSB",IF(COUNTIF(女子単!L74,"*Ｃ*"),"WSC","")))</f>
        <v/>
      </c>
      <c r="AG69" s="86" t="str">
        <f ca="1">IF(女子単!M74="","",女子単!M74)</f>
        <v/>
      </c>
      <c r="AH69" s="86" t="str">
        <f ca="1">IF(女子単!N74="","",女子単!N74)</f>
        <v/>
      </c>
      <c r="AI69" s="106" t="str">
        <f ca="1">IF(女子単!O74="","",女子単!O74)</f>
        <v/>
      </c>
      <c r="AJ69" s="86" t="str">
        <f t="shared" ca="1" si="7"/>
        <v/>
      </c>
      <c r="AK69" s="86" t="str">
        <f ca="1">IF(COUNTIF(男子複!L74,"*Ａ*"),"MDA",IF(COUNTIF(男子複!L74,"*Ｂ*"),"MDB",IF(COUNTIF(男子複!L74,"*Ｃ*"),"MDC",IF(COUNTIF(男子複!L74,"*40*"),"MD40",IF(COUNTIF(男子複!L74,"*50*"),"MD50",IF(COUNTIF(男子複!L74,"*60*"),"MD60",""))))))</f>
        <v/>
      </c>
      <c r="AL69" s="86" t="str">
        <f ca="1">IF(男子複!M74="","",男子複!M74)</f>
        <v/>
      </c>
      <c r="AM69" s="86" t="str">
        <f ca="1">IF(男子複!N74="","",男子複!N74)</f>
        <v/>
      </c>
      <c r="AN69" s="86" t="str">
        <f ca="1">IF(男子複!O74="","",男子複!O74)</f>
        <v/>
      </c>
      <c r="AO69" s="104" t="str">
        <f t="shared" ca="1" si="8"/>
        <v/>
      </c>
      <c r="AP69" s="86" t="str">
        <f ca="1">IF(COUNTIF(女子複!L74,"*Ａ*"),"WDA",IF(COUNTIF(女子複!L74,"*Ｂ*"),"WDB",IF(COUNTIF(女子複!L74,"*Ｃ*"),"WDC",IF(COUNTIF(女子複!L74,"*50*"),"WD50",IF(COUNTIF(女子複!L74,"*40*"),"WD40","")))))</f>
        <v/>
      </c>
      <c r="AQ69" s="86" t="str">
        <f ca="1">IF(女子複!M74="","",女子複!M74)</f>
        <v/>
      </c>
      <c r="AR69" s="86" t="str">
        <f ca="1">IF(女子複!N74="","",女子複!N74)</f>
        <v/>
      </c>
      <c r="AS69" s="106" t="str">
        <f ca="1">IF(女子複!O74="","",女子複!O74)</f>
        <v/>
      </c>
      <c r="AT69" s="86" t="str">
        <f t="shared" ca="1" si="9"/>
        <v/>
      </c>
      <c r="AU69" s="86" t="str">
        <f ca="1">IF(COUNTIF(混合複!L74,"*一般*"),"XD",IF(COUNTIF(混合複!L74,"*40歳*"),"XD40",IF(COUNTIF(混合複!L74,"*50歳*"),"XD50","")))</f>
        <v/>
      </c>
      <c r="AV69" s="86" t="str">
        <f ca="1">IF(混合複!M74="","",混合複!M74)</f>
        <v/>
      </c>
      <c r="AW69" s="86" t="str">
        <f ca="1">IF(混合複!N74="","",混合複!N74)</f>
        <v/>
      </c>
      <c r="AX69" s="86" t="str">
        <f ca="1">IF(混合複!O74="","",混合複!O74)</f>
        <v/>
      </c>
    </row>
    <row r="70" spans="1:50" x14ac:dyDescent="0.15">
      <c r="A70" s="104"/>
      <c r="Y70" s="105"/>
      <c r="Z70" s="86" t="str">
        <f t="shared" ca="1" si="5"/>
        <v/>
      </c>
      <c r="AA70" s="86" t="str">
        <f ca="1">IF(COUNTIF(男子単!L75,"*Ａ*"),"MSA",IF(COUNTIF(男子単!L75,"*Ｂ*"),"MSB",IF(COUNTIF(男子単!L75,"*Ｃ*"),"MSC","")))</f>
        <v/>
      </c>
      <c r="AB70" s="86" t="str">
        <f ca="1">IF(男子単!M75="","",男子単!M75)</f>
        <v/>
      </c>
      <c r="AC70" s="86" t="str">
        <f ca="1">IF(男子単!N75="","",男子単!N75)</f>
        <v/>
      </c>
      <c r="AD70" s="86" t="str">
        <f ca="1">IF(男子単!O75="","",男子単!O75)</f>
        <v/>
      </c>
      <c r="AE70" s="104" t="str">
        <f t="shared" ca="1" si="6"/>
        <v/>
      </c>
      <c r="AF70" s="86" t="str">
        <f ca="1">IF(COUNTIF(女子単!L75,"*Ａ*"),"WSA",IF(COUNTIF(女子単!L75,"*Ｂ*"),"WSB",IF(COUNTIF(女子単!L75,"*Ｃ*"),"WSC","")))</f>
        <v/>
      </c>
      <c r="AG70" s="86" t="str">
        <f ca="1">IF(女子単!M75="","",女子単!M75)</f>
        <v/>
      </c>
      <c r="AH70" s="86" t="str">
        <f ca="1">IF(女子単!N75="","",女子単!N75)</f>
        <v/>
      </c>
      <c r="AI70" s="106" t="str">
        <f ca="1">IF(女子単!O75="","",女子単!O75)</f>
        <v/>
      </c>
      <c r="AJ70" s="86" t="str">
        <f t="shared" ca="1" si="7"/>
        <v/>
      </c>
      <c r="AK70" s="86" t="str">
        <f ca="1">IF(COUNTIF(男子複!L75,"*Ａ*"),"MDA",IF(COUNTIF(男子複!L75,"*Ｂ*"),"MDB",IF(COUNTIF(男子複!L75,"*Ｃ*"),"MDC",IF(COUNTIF(男子複!L75,"*40*"),"MD40",IF(COUNTIF(男子複!L75,"*50*"),"MD50",IF(COUNTIF(男子複!L75,"*60*"),"MD60",""))))))</f>
        <v/>
      </c>
      <c r="AL70" s="86" t="str">
        <f ca="1">IF(男子複!M75="","",男子複!M75)</f>
        <v/>
      </c>
      <c r="AM70" s="86" t="str">
        <f ca="1">IF(男子複!N75="","",男子複!N75)</f>
        <v/>
      </c>
      <c r="AN70" s="86" t="str">
        <f ca="1">IF(男子複!O75="","",男子複!O75)</f>
        <v/>
      </c>
      <c r="AO70" s="104" t="str">
        <f t="shared" ca="1" si="8"/>
        <v/>
      </c>
      <c r="AP70" s="86" t="str">
        <f ca="1">IF(COUNTIF(女子複!L75,"*Ａ*"),"WDA",IF(COUNTIF(女子複!L75,"*Ｂ*"),"WDB",IF(COUNTIF(女子複!L75,"*Ｃ*"),"WDC",IF(COUNTIF(女子複!L75,"*50*"),"WD50",IF(COUNTIF(女子複!L75,"*40*"),"WD40","")))))</f>
        <v/>
      </c>
      <c r="AQ70" s="86" t="str">
        <f ca="1">IF(女子複!M75="","",女子複!M75)</f>
        <v/>
      </c>
      <c r="AR70" s="86" t="str">
        <f ca="1">IF(女子複!N75="","",女子複!N75)</f>
        <v/>
      </c>
      <c r="AS70" s="106" t="str">
        <f ca="1">IF(女子複!O75="","",女子複!O75)</f>
        <v/>
      </c>
      <c r="AT70" s="86" t="str">
        <f t="shared" ca="1" si="9"/>
        <v/>
      </c>
      <c r="AU70" s="86" t="str">
        <f ca="1">IF(COUNTIF(混合複!L75,"*一般*"),"XD",IF(COUNTIF(混合複!L75,"*40歳*"),"XD40",IF(COUNTIF(混合複!L75,"*50歳*"),"XD50","")))</f>
        <v/>
      </c>
      <c r="AV70" s="86" t="str">
        <f ca="1">IF(混合複!M75="","",混合複!M75)</f>
        <v/>
      </c>
      <c r="AW70" s="86" t="str">
        <f ca="1">IF(混合複!N75="","",混合複!N75)</f>
        <v/>
      </c>
      <c r="AX70" s="86" t="str">
        <f ca="1">IF(混合複!O75="","",混合複!O75)</f>
        <v/>
      </c>
    </row>
    <row r="71" spans="1:50" x14ac:dyDescent="0.15">
      <c r="A71" s="104"/>
      <c r="Y71" s="105"/>
      <c r="Z71" s="86" t="str">
        <f t="shared" ca="1" si="5"/>
        <v/>
      </c>
      <c r="AA71" s="86" t="str">
        <f ca="1">IF(COUNTIF(男子単!L76,"*Ａ*"),"MSA",IF(COUNTIF(男子単!L76,"*Ｂ*"),"MSB",IF(COUNTIF(男子単!L76,"*Ｃ*"),"MSC","")))</f>
        <v/>
      </c>
      <c r="AB71" s="86" t="str">
        <f ca="1">IF(男子単!M76="","",男子単!M76)</f>
        <v/>
      </c>
      <c r="AC71" s="86" t="str">
        <f ca="1">IF(男子単!N76="","",男子単!N76)</f>
        <v/>
      </c>
      <c r="AD71" s="86" t="str">
        <f ca="1">IF(男子単!O76="","",男子単!O76)</f>
        <v/>
      </c>
      <c r="AE71" s="104" t="str">
        <f t="shared" ca="1" si="6"/>
        <v/>
      </c>
      <c r="AF71" s="86" t="str">
        <f ca="1">IF(COUNTIF(女子単!L76,"*Ａ*"),"WSA",IF(COUNTIF(女子単!L76,"*Ｂ*"),"WSB",IF(COUNTIF(女子単!L76,"*Ｃ*"),"WSC","")))</f>
        <v/>
      </c>
      <c r="AG71" s="86" t="str">
        <f ca="1">IF(女子単!M76="","",女子単!M76)</f>
        <v/>
      </c>
      <c r="AH71" s="86" t="str">
        <f ca="1">IF(女子単!N76="","",女子単!N76)</f>
        <v/>
      </c>
      <c r="AI71" s="106" t="str">
        <f ca="1">IF(女子単!O76="","",女子単!O76)</f>
        <v/>
      </c>
      <c r="AJ71" s="86" t="str">
        <f t="shared" ca="1" si="7"/>
        <v/>
      </c>
      <c r="AK71" s="86" t="str">
        <f ca="1">IF(COUNTIF(男子複!L76,"*Ａ*"),"MDA",IF(COUNTIF(男子複!L76,"*Ｂ*"),"MDB",IF(COUNTIF(男子複!L76,"*Ｃ*"),"MDC",IF(COUNTIF(男子複!L76,"*40*"),"MD40",IF(COUNTIF(男子複!L76,"*50*"),"MD50",IF(COUNTIF(男子複!L76,"*60*"),"MD60",""))))))</f>
        <v/>
      </c>
      <c r="AL71" s="86" t="str">
        <f ca="1">IF(男子複!M76="","",男子複!M76)</f>
        <v/>
      </c>
      <c r="AM71" s="86" t="str">
        <f ca="1">IF(男子複!N76="","",男子複!N76)</f>
        <v/>
      </c>
      <c r="AN71" s="86" t="str">
        <f ca="1">IF(男子複!O76="","",男子複!O76)</f>
        <v/>
      </c>
      <c r="AO71" s="104" t="str">
        <f t="shared" ca="1" si="8"/>
        <v/>
      </c>
      <c r="AP71" s="86" t="str">
        <f ca="1">IF(COUNTIF(女子複!L76,"*Ａ*"),"WDA",IF(COUNTIF(女子複!L76,"*Ｂ*"),"WDB",IF(COUNTIF(女子複!L76,"*Ｃ*"),"WDC",IF(COUNTIF(女子複!L76,"*50*"),"WD50",IF(COUNTIF(女子複!L76,"*40*"),"WD40","")))))</f>
        <v/>
      </c>
      <c r="AQ71" s="86" t="str">
        <f ca="1">IF(女子複!M76="","",女子複!M76)</f>
        <v/>
      </c>
      <c r="AR71" s="86" t="str">
        <f ca="1">IF(女子複!N76="","",女子複!N76)</f>
        <v/>
      </c>
      <c r="AS71" s="106" t="str">
        <f ca="1">IF(女子複!O76="","",女子複!O76)</f>
        <v/>
      </c>
      <c r="AT71" s="86" t="str">
        <f t="shared" ca="1" si="9"/>
        <v/>
      </c>
      <c r="AU71" s="86" t="str">
        <f ca="1">IF(COUNTIF(混合複!L76,"*一般*"),"XD",IF(COUNTIF(混合複!L76,"*40歳*"),"XD40",IF(COUNTIF(混合複!L76,"*50歳*"),"XD50","")))</f>
        <v/>
      </c>
      <c r="AV71" s="86" t="str">
        <f ca="1">IF(混合複!M76="","",混合複!M76)</f>
        <v/>
      </c>
      <c r="AW71" s="86" t="str">
        <f ca="1">IF(混合複!N76="","",混合複!N76)</f>
        <v/>
      </c>
      <c r="AX71" s="86" t="str">
        <f ca="1">IF(混合複!O76="","",混合複!O76)</f>
        <v/>
      </c>
    </row>
    <row r="72" spans="1:50" x14ac:dyDescent="0.15">
      <c r="A72" s="104"/>
      <c r="Y72" s="105"/>
      <c r="Z72" s="86" t="str">
        <f t="shared" ca="1" si="5"/>
        <v/>
      </c>
      <c r="AA72" s="86" t="str">
        <f ca="1">IF(COUNTIF(男子単!L77,"*Ａ*"),"MSA",IF(COUNTIF(男子単!L77,"*Ｂ*"),"MSB",IF(COUNTIF(男子単!L77,"*Ｃ*"),"MSC","")))</f>
        <v/>
      </c>
      <c r="AB72" s="86" t="str">
        <f ca="1">IF(男子単!M77="","",男子単!M77)</f>
        <v/>
      </c>
      <c r="AC72" s="86" t="str">
        <f ca="1">IF(男子単!N77="","",男子単!N77)</f>
        <v/>
      </c>
      <c r="AD72" s="86" t="str">
        <f ca="1">IF(男子単!O77="","",男子単!O77)</f>
        <v/>
      </c>
      <c r="AE72" s="104" t="str">
        <f t="shared" ca="1" si="6"/>
        <v/>
      </c>
      <c r="AF72" s="86" t="str">
        <f ca="1">IF(COUNTIF(女子単!L77,"*Ａ*"),"WSA",IF(COUNTIF(女子単!L77,"*Ｂ*"),"WSB",IF(COUNTIF(女子単!L77,"*Ｃ*"),"WSC","")))</f>
        <v/>
      </c>
      <c r="AG72" s="86" t="str">
        <f ca="1">IF(女子単!M77="","",女子単!M77)</f>
        <v/>
      </c>
      <c r="AH72" s="86" t="str">
        <f ca="1">IF(女子単!N77="","",女子単!N77)</f>
        <v/>
      </c>
      <c r="AI72" s="106" t="str">
        <f ca="1">IF(女子単!O77="","",女子単!O77)</f>
        <v/>
      </c>
      <c r="AJ72" s="86" t="str">
        <f t="shared" ca="1" si="7"/>
        <v/>
      </c>
      <c r="AK72" s="86" t="str">
        <f ca="1">IF(COUNTIF(男子複!L77,"*Ａ*"),"MDA",IF(COUNTIF(男子複!L77,"*Ｂ*"),"MDB",IF(COUNTIF(男子複!L77,"*Ｃ*"),"MDC",IF(COUNTIF(男子複!L77,"*40*"),"MD40",IF(COUNTIF(男子複!L77,"*50*"),"MD50",IF(COUNTIF(男子複!L77,"*60*"),"MD60",""))))))</f>
        <v/>
      </c>
      <c r="AL72" s="86" t="str">
        <f ca="1">IF(男子複!M77="","",男子複!M77)</f>
        <v/>
      </c>
      <c r="AM72" s="86" t="str">
        <f ca="1">IF(男子複!N77="","",男子複!N77)</f>
        <v/>
      </c>
      <c r="AN72" s="86" t="str">
        <f ca="1">IF(男子複!O77="","",男子複!O77)</f>
        <v/>
      </c>
      <c r="AO72" s="104" t="str">
        <f t="shared" ca="1" si="8"/>
        <v/>
      </c>
      <c r="AP72" s="86" t="str">
        <f ca="1">IF(COUNTIF(女子複!L77,"*Ａ*"),"WDA",IF(COUNTIF(女子複!L77,"*Ｂ*"),"WDB",IF(COUNTIF(女子複!L77,"*Ｃ*"),"WDC",IF(COUNTIF(女子複!L77,"*50*"),"WD50",IF(COUNTIF(女子複!L77,"*40*"),"WD40","")))))</f>
        <v/>
      </c>
      <c r="AQ72" s="86" t="str">
        <f ca="1">IF(女子複!M77="","",女子複!M77)</f>
        <v/>
      </c>
      <c r="AR72" s="86" t="str">
        <f ca="1">IF(女子複!N77="","",女子複!N77)</f>
        <v/>
      </c>
      <c r="AS72" s="106" t="str">
        <f ca="1">IF(女子複!O77="","",女子複!O77)</f>
        <v/>
      </c>
      <c r="AT72" s="86" t="str">
        <f t="shared" ca="1" si="9"/>
        <v/>
      </c>
      <c r="AU72" s="86" t="str">
        <f ca="1">IF(COUNTIF(混合複!L77,"*一般*"),"XD",IF(COUNTIF(混合複!L77,"*40歳*"),"XD40",IF(COUNTIF(混合複!L77,"*50歳*"),"XD50","")))</f>
        <v/>
      </c>
      <c r="AV72" s="86" t="str">
        <f ca="1">IF(混合複!M77="","",混合複!M77)</f>
        <v/>
      </c>
      <c r="AW72" s="86" t="str">
        <f ca="1">IF(混合複!N77="","",混合複!N77)</f>
        <v/>
      </c>
      <c r="AX72" s="86" t="str">
        <f ca="1">IF(混合複!O77="","",混合複!O77)</f>
        <v/>
      </c>
    </row>
    <row r="73" spans="1:50" x14ac:dyDescent="0.15">
      <c r="A73" s="104"/>
      <c r="Y73" s="105"/>
      <c r="Z73" s="86" t="str">
        <f t="shared" ca="1" si="5"/>
        <v/>
      </c>
      <c r="AA73" s="86" t="str">
        <f ca="1">IF(COUNTIF(男子単!L78,"*Ａ*"),"MSA",IF(COUNTIF(男子単!L78,"*Ｂ*"),"MSB",IF(COUNTIF(男子単!L78,"*Ｃ*"),"MSC","")))</f>
        <v/>
      </c>
      <c r="AB73" s="86" t="str">
        <f ca="1">IF(男子単!M78="","",男子単!M78)</f>
        <v/>
      </c>
      <c r="AC73" s="86" t="str">
        <f ca="1">IF(男子単!N78="","",男子単!N78)</f>
        <v/>
      </c>
      <c r="AD73" s="86" t="str">
        <f ca="1">IF(男子単!O78="","",男子単!O78)</f>
        <v/>
      </c>
      <c r="AE73" s="104" t="str">
        <f t="shared" ca="1" si="6"/>
        <v/>
      </c>
      <c r="AF73" s="86" t="str">
        <f ca="1">IF(COUNTIF(女子単!L78,"*Ａ*"),"WSA",IF(COUNTIF(女子単!L78,"*Ｂ*"),"WSB",IF(COUNTIF(女子単!L78,"*Ｃ*"),"WSC","")))</f>
        <v/>
      </c>
      <c r="AG73" s="86" t="str">
        <f ca="1">IF(女子単!M78="","",女子単!M78)</f>
        <v/>
      </c>
      <c r="AH73" s="86" t="str">
        <f ca="1">IF(女子単!N78="","",女子単!N78)</f>
        <v/>
      </c>
      <c r="AI73" s="106" t="str">
        <f ca="1">IF(女子単!O78="","",女子単!O78)</f>
        <v/>
      </c>
      <c r="AJ73" s="86" t="str">
        <f t="shared" ca="1" si="7"/>
        <v/>
      </c>
      <c r="AK73" s="86" t="str">
        <f ca="1">IF(COUNTIF(男子複!L78,"*Ａ*"),"MDA",IF(COUNTIF(男子複!L78,"*Ｂ*"),"MDB",IF(COUNTIF(男子複!L78,"*Ｃ*"),"MDC",IF(COUNTIF(男子複!L78,"*40*"),"MD40",IF(COUNTIF(男子複!L78,"*50*"),"MD50",IF(COUNTIF(男子複!L78,"*60*"),"MD60",""))))))</f>
        <v/>
      </c>
      <c r="AL73" s="86" t="str">
        <f ca="1">IF(男子複!M78="","",男子複!M78)</f>
        <v/>
      </c>
      <c r="AM73" s="86" t="str">
        <f ca="1">IF(男子複!N78="","",男子複!N78)</f>
        <v/>
      </c>
      <c r="AN73" s="86" t="str">
        <f ca="1">IF(男子複!O78="","",男子複!O78)</f>
        <v/>
      </c>
      <c r="AO73" s="104" t="str">
        <f t="shared" ca="1" si="8"/>
        <v/>
      </c>
      <c r="AP73" s="86" t="str">
        <f ca="1">IF(COUNTIF(女子複!L78,"*Ａ*"),"WDA",IF(COUNTIF(女子複!L78,"*Ｂ*"),"WDB",IF(COUNTIF(女子複!L78,"*Ｃ*"),"WDC",IF(COUNTIF(女子複!L78,"*50*"),"WD50",IF(COUNTIF(女子複!L78,"*40*"),"WD40","")))))</f>
        <v/>
      </c>
      <c r="AQ73" s="86" t="str">
        <f ca="1">IF(女子複!M78="","",女子複!M78)</f>
        <v/>
      </c>
      <c r="AR73" s="86" t="str">
        <f ca="1">IF(女子複!N78="","",女子複!N78)</f>
        <v/>
      </c>
      <c r="AS73" s="106" t="str">
        <f ca="1">IF(女子複!O78="","",女子複!O78)</f>
        <v/>
      </c>
      <c r="AT73" s="86" t="str">
        <f t="shared" ca="1" si="9"/>
        <v/>
      </c>
      <c r="AU73" s="86" t="str">
        <f ca="1">IF(COUNTIF(混合複!L78,"*一般*"),"XD",IF(COUNTIF(混合複!L78,"*40歳*"),"XD40",IF(COUNTIF(混合複!L78,"*50歳*"),"XD50","")))</f>
        <v/>
      </c>
      <c r="AV73" s="86" t="str">
        <f ca="1">IF(混合複!M78="","",混合複!M78)</f>
        <v/>
      </c>
      <c r="AW73" s="86" t="str">
        <f ca="1">IF(混合複!N78="","",混合複!N78)</f>
        <v/>
      </c>
      <c r="AX73" s="86" t="str">
        <f ca="1">IF(混合複!O78="","",混合複!O78)</f>
        <v/>
      </c>
    </row>
    <row r="74" spans="1:50" x14ac:dyDescent="0.15">
      <c r="A74" s="104"/>
      <c r="Y74" s="105"/>
      <c r="Z74" s="86" t="str">
        <f t="shared" ca="1" si="5"/>
        <v/>
      </c>
      <c r="AA74" s="86" t="str">
        <f ca="1">IF(COUNTIF(男子単!L79,"*Ａ*"),"MSA",IF(COUNTIF(男子単!L79,"*Ｂ*"),"MSB",IF(COUNTIF(男子単!L79,"*Ｃ*"),"MSC","")))</f>
        <v/>
      </c>
      <c r="AB74" s="86" t="str">
        <f ca="1">IF(男子単!M79="","",男子単!M79)</f>
        <v/>
      </c>
      <c r="AC74" s="86" t="str">
        <f ca="1">IF(男子単!N79="","",男子単!N79)</f>
        <v/>
      </c>
      <c r="AD74" s="86" t="str">
        <f ca="1">IF(男子単!O79="","",男子単!O79)</f>
        <v/>
      </c>
      <c r="AE74" s="104" t="str">
        <f t="shared" ca="1" si="6"/>
        <v/>
      </c>
      <c r="AF74" s="86" t="str">
        <f ca="1">IF(COUNTIF(女子単!L79,"*Ａ*"),"WSA",IF(COUNTIF(女子単!L79,"*Ｂ*"),"WSB",IF(COUNTIF(女子単!L79,"*Ｃ*"),"WSC","")))</f>
        <v/>
      </c>
      <c r="AG74" s="86" t="str">
        <f ca="1">IF(女子単!M79="","",女子単!M79)</f>
        <v/>
      </c>
      <c r="AH74" s="86" t="str">
        <f ca="1">IF(女子単!N79="","",女子単!N79)</f>
        <v/>
      </c>
      <c r="AI74" s="106" t="str">
        <f ca="1">IF(女子単!O79="","",女子単!O79)</f>
        <v/>
      </c>
      <c r="AJ74" s="86" t="str">
        <f t="shared" ca="1" si="7"/>
        <v/>
      </c>
      <c r="AK74" s="86" t="str">
        <f ca="1">IF(COUNTIF(男子複!L79,"*Ａ*"),"MDA",IF(COUNTIF(男子複!L79,"*Ｂ*"),"MDB",IF(COUNTIF(男子複!L79,"*Ｃ*"),"MDC",IF(COUNTIF(男子複!L79,"*40*"),"MD40",IF(COUNTIF(男子複!L79,"*50*"),"MD50",IF(COUNTIF(男子複!L79,"*60*"),"MD60",""))))))</f>
        <v/>
      </c>
      <c r="AL74" s="86" t="str">
        <f ca="1">IF(男子複!M79="","",男子複!M79)</f>
        <v/>
      </c>
      <c r="AM74" s="86" t="str">
        <f ca="1">IF(男子複!N79="","",男子複!N79)</f>
        <v/>
      </c>
      <c r="AN74" s="86" t="str">
        <f ca="1">IF(男子複!O79="","",男子複!O79)</f>
        <v/>
      </c>
      <c r="AO74" s="104" t="str">
        <f t="shared" ca="1" si="8"/>
        <v/>
      </c>
      <c r="AP74" s="86" t="str">
        <f ca="1">IF(COUNTIF(女子複!L79,"*Ａ*"),"WDA",IF(COUNTIF(女子複!L79,"*Ｂ*"),"WDB",IF(COUNTIF(女子複!L79,"*Ｃ*"),"WDC",IF(COUNTIF(女子複!L79,"*50*"),"WD50",IF(COUNTIF(女子複!L79,"*40*"),"WD40","")))))</f>
        <v/>
      </c>
      <c r="AQ74" s="86" t="str">
        <f ca="1">IF(女子複!M79="","",女子複!M79)</f>
        <v/>
      </c>
      <c r="AR74" s="86" t="str">
        <f ca="1">IF(女子複!N79="","",女子複!N79)</f>
        <v/>
      </c>
      <c r="AS74" s="106" t="str">
        <f ca="1">IF(女子複!O79="","",女子複!O79)</f>
        <v/>
      </c>
      <c r="AT74" s="86" t="str">
        <f t="shared" ca="1" si="9"/>
        <v/>
      </c>
      <c r="AU74" s="86" t="str">
        <f ca="1">IF(COUNTIF(混合複!L79,"*一般*"),"XD",IF(COUNTIF(混合複!L79,"*40歳*"),"XD40",IF(COUNTIF(混合複!L79,"*50歳*"),"XD50","")))</f>
        <v/>
      </c>
      <c r="AV74" s="86" t="str">
        <f ca="1">IF(混合複!M79="","",混合複!M79)</f>
        <v/>
      </c>
      <c r="AW74" s="86" t="str">
        <f ca="1">IF(混合複!N79="","",混合複!N79)</f>
        <v/>
      </c>
      <c r="AX74" s="86" t="str">
        <f ca="1">IF(混合複!O79="","",混合複!O79)</f>
        <v/>
      </c>
    </row>
    <row r="75" spans="1:50" x14ac:dyDescent="0.15">
      <c r="A75" s="104"/>
      <c r="Y75" s="105"/>
      <c r="Z75" s="86" t="str">
        <f t="shared" ca="1" si="5"/>
        <v/>
      </c>
      <c r="AA75" s="86" t="str">
        <f ca="1">IF(COUNTIF(男子単!L80,"*Ａ*"),"MSA",IF(COUNTIF(男子単!L80,"*Ｂ*"),"MSB",IF(COUNTIF(男子単!L80,"*Ｃ*"),"MSC","")))</f>
        <v/>
      </c>
      <c r="AB75" s="86" t="str">
        <f ca="1">IF(男子単!M80="","",男子単!M80)</f>
        <v/>
      </c>
      <c r="AC75" s="86" t="str">
        <f ca="1">IF(男子単!N80="","",男子単!N80)</f>
        <v/>
      </c>
      <c r="AD75" s="86" t="str">
        <f ca="1">IF(男子単!O80="","",男子単!O80)</f>
        <v/>
      </c>
      <c r="AE75" s="104" t="str">
        <f t="shared" ca="1" si="6"/>
        <v/>
      </c>
      <c r="AF75" s="86" t="str">
        <f ca="1">IF(COUNTIF(女子単!L80,"*Ａ*"),"WSA",IF(COUNTIF(女子単!L80,"*Ｂ*"),"WSB",IF(COUNTIF(女子単!L80,"*Ｃ*"),"WSC","")))</f>
        <v/>
      </c>
      <c r="AG75" s="86" t="str">
        <f ca="1">IF(女子単!M80="","",女子単!M80)</f>
        <v/>
      </c>
      <c r="AH75" s="86" t="str">
        <f ca="1">IF(女子単!N80="","",女子単!N80)</f>
        <v/>
      </c>
      <c r="AI75" s="106" t="str">
        <f ca="1">IF(女子単!O80="","",女子単!O80)</f>
        <v/>
      </c>
      <c r="AJ75" s="86" t="str">
        <f t="shared" si="7"/>
        <v/>
      </c>
      <c r="AK75" s="86" t="str">
        <f>IF(COUNTIF(男子複!L80,"*Ａ*"),"MDA",IF(COUNTIF(男子複!L80,"*Ｂ*"),"MDB",IF(COUNTIF(男子複!L80,"*Ｃ*"),"MDC",IF(COUNTIF(男子複!L80,"*40*"),"MD40",IF(COUNTIF(男子複!L80,"*50*"),"MD50",IF(COUNTIF(男子複!L80,"*60*"),"MD60",""))))))</f>
        <v/>
      </c>
      <c r="AL75" s="86" t="str">
        <f>IF(男子複!M80="","",男子複!M80)</f>
        <v/>
      </c>
      <c r="AM75" s="86" t="str">
        <f>IF(男子複!N80="","",男子複!N80)</f>
        <v/>
      </c>
      <c r="AN75" s="86" t="str">
        <f>IF(男子複!O80="","",男子複!O80)</f>
        <v/>
      </c>
      <c r="AO75" s="104" t="str">
        <f t="shared" si="8"/>
        <v/>
      </c>
      <c r="AP75" s="86" t="str">
        <f>IF(COUNTIF(女子複!L80,"*Ａ*"),"WDA",IF(COUNTIF(女子複!L80,"*Ｂ*"),"WDB",IF(COUNTIF(女子複!L80,"*Ｃ*"),"WDC",IF(COUNTIF(女子複!L80,"*50*"),"WD50",IF(COUNTIF(女子複!L80,"*40*"),"WD40","")))))</f>
        <v/>
      </c>
      <c r="AQ75" s="86" t="str">
        <f>IF(女子複!M80="","",女子複!M80)</f>
        <v/>
      </c>
      <c r="AR75" s="86" t="str">
        <f>IF(女子複!N80="","",女子複!N80)</f>
        <v/>
      </c>
      <c r="AS75" s="106" t="str">
        <f>IF(女子複!O80="","",女子複!O80)</f>
        <v/>
      </c>
      <c r="AT75" s="86" t="str">
        <f t="shared" si="9"/>
        <v/>
      </c>
      <c r="AU75" s="86" t="str">
        <f>IF(COUNTIF(混合複!L80,"*一般*"),"XD",IF(COUNTIF(混合複!L80,"*40歳*"),"XD40",IF(COUNTIF(混合複!L80,"*50歳*"),"XD50","")))</f>
        <v/>
      </c>
      <c r="AV75" s="86" t="str">
        <f>IF(混合複!M80="","",混合複!M80)</f>
        <v/>
      </c>
      <c r="AW75" s="86" t="str">
        <f>IF(混合複!N80="","",混合複!N80)</f>
        <v/>
      </c>
      <c r="AX75" s="86" t="str">
        <f>IF(混合複!O80="","",混合複!O80)</f>
        <v/>
      </c>
    </row>
    <row r="76" spans="1:50" x14ac:dyDescent="0.15">
      <c r="A76" s="104"/>
      <c r="Y76" s="105"/>
      <c r="Z76" s="86" t="str">
        <f t="shared" si="5"/>
        <v/>
      </c>
      <c r="AA76" s="86" t="str">
        <f>IF(COUNTIF(男子単!L81,"*Ａ*"),"MSA",IF(COUNTIF(男子単!L81,"*Ｂ*"),"MSB",IF(COUNTIF(男子単!L81,"*Ｃ*"),"MSC","")))</f>
        <v/>
      </c>
      <c r="AB76" s="86" t="str">
        <f>IF(男子単!M81="","",男子単!M81)</f>
        <v/>
      </c>
      <c r="AC76" s="86" t="str">
        <f>IF(男子単!N81="","",男子単!N81)</f>
        <v/>
      </c>
      <c r="AD76" s="86" t="str">
        <f>IF(男子単!O81="","",男子単!O81)</f>
        <v/>
      </c>
      <c r="AE76" s="104" t="str">
        <f t="shared" si="6"/>
        <v/>
      </c>
      <c r="AF76" s="86" t="str">
        <f>IF(COUNTIF(女子単!L81,"*Ａ*"),"WSA",IF(COUNTIF(女子単!L81,"*Ｂ*"),"WSB",IF(COUNTIF(女子単!L81,"*Ｃ*"),"WSC","")))</f>
        <v/>
      </c>
      <c r="AG76" s="86" t="str">
        <f>IF(女子単!M81="","",女子単!M81)</f>
        <v/>
      </c>
      <c r="AH76" s="86" t="str">
        <f>IF(女子単!N81="","",女子単!N81)</f>
        <v/>
      </c>
      <c r="AI76" s="106" t="str">
        <f>IF(女子単!O81="","",女子単!O81)</f>
        <v/>
      </c>
      <c r="AJ76" s="86" t="str">
        <f t="shared" si="7"/>
        <v/>
      </c>
      <c r="AK76" s="86" t="str">
        <f>IF(COUNTIF(男子複!L81,"*Ａ*"),"MDA",IF(COUNTIF(男子複!L81,"*Ｂ*"),"MDB",IF(COUNTIF(男子複!L81,"*Ｃ*"),"MDC",IF(COUNTIF(男子複!L81,"*40*"),"MD40",IF(COUNTIF(男子複!L81,"*50*"),"MD50",IF(COUNTIF(男子複!L81,"*60*"),"MD60",""))))))</f>
        <v/>
      </c>
      <c r="AL76" s="86" t="str">
        <f>IF(男子複!M81="","",男子複!M81)</f>
        <v/>
      </c>
      <c r="AM76" s="86" t="str">
        <f>IF(男子複!N81="","",男子複!N81)</f>
        <v/>
      </c>
      <c r="AN76" s="86" t="str">
        <f>IF(男子複!O81="","",男子複!O81)</f>
        <v/>
      </c>
      <c r="AO76" s="104" t="str">
        <f t="shared" si="8"/>
        <v/>
      </c>
      <c r="AP76" s="86" t="str">
        <f>IF(COUNTIF(女子複!L81,"*Ａ*"),"WDA",IF(COUNTIF(女子複!L81,"*Ｂ*"),"WDB",IF(COUNTIF(女子複!L81,"*Ｃ*"),"WDC",IF(COUNTIF(女子複!L81,"*50*"),"WD50",IF(COUNTIF(女子複!L81,"*40*"),"WD40","")))))</f>
        <v/>
      </c>
      <c r="AQ76" s="86" t="str">
        <f>IF(女子複!M81="","",女子複!M81)</f>
        <v/>
      </c>
      <c r="AR76" s="86" t="str">
        <f>IF(女子複!N81="","",女子複!N81)</f>
        <v/>
      </c>
      <c r="AS76" s="106" t="str">
        <f>IF(女子複!O81="","",女子複!O81)</f>
        <v/>
      </c>
      <c r="AT76" s="86" t="str">
        <f t="shared" si="9"/>
        <v/>
      </c>
      <c r="AU76" s="86" t="str">
        <f>IF(COUNTIF(混合複!L81,"*一般*"),"XD",IF(COUNTIF(混合複!L81,"*40歳*"),"XD40",IF(COUNTIF(混合複!L81,"*50歳*"),"XD50","")))</f>
        <v/>
      </c>
      <c r="AV76" s="86" t="str">
        <f>IF(混合複!M81="","",混合複!M81)</f>
        <v/>
      </c>
      <c r="AW76" s="86" t="str">
        <f>IF(混合複!N81="","",混合複!N81)</f>
        <v/>
      </c>
      <c r="AX76" s="86" t="str">
        <f>IF(混合複!O81="","",混合複!O81)</f>
        <v/>
      </c>
    </row>
    <row r="77" spans="1:50" x14ac:dyDescent="0.15">
      <c r="A77" s="104"/>
      <c r="Y77" s="105"/>
      <c r="Z77" s="86" t="str">
        <f t="shared" si="5"/>
        <v/>
      </c>
      <c r="AA77" s="86" t="str">
        <f>IF(COUNTIF(男子単!L82,"*Ａ*"),"MSA",IF(COUNTIF(男子単!L82,"*Ｂ*"),"MSB",IF(COUNTIF(男子単!L82,"*Ｃ*"),"MSC","")))</f>
        <v/>
      </c>
      <c r="AB77" s="86" t="str">
        <f>IF(男子単!M82="","",男子単!M82)</f>
        <v/>
      </c>
      <c r="AC77" s="86" t="str">
        <f>IF(男子単!N82="","",男子単!N82)</f>
        <v/>
      </c>
      <c r="AD77" s="86" t="str">
        <f>IF(男子単!O82="","",男子単!O82)</f>
        <v/>
      </c>
      <c r="AE77" s="104" t="str">
        <f t="shared" si="6"/>
        <v/>
      </c>
      <c r="AF77" s="86" t="str">
        <f>IF(COUNTIF(女子単!L82,"*Ａ*"),"WSA",IF(COUNTIF(女子単!L82,"*Ｂ*"),"WSB",IF(COUNTIF(女子単!L82,"*Ｃ*"),"WSC","")))</f>
        <v/>
      </c>
      <c r="AG77" s="86" t="str">
        <f>IF(女子単!M82="","",女子単!M82)</f>
        <v/>
      </c>
      <c r="AH77" s="86" t="str">
        <f>IF(女子単!N82="","",女子単!N82)</f>
        <v/>
      </c>
      <c r="AI77" s="106" t="str">
        <f>IF(女子単!O82="","",女子単!O82)</f>
        <v/>
      </c>
      <c r="AJ77" s="86" t="str">
        <f t="shared" si="7"/>
        <v/>
      </c>
      <c r="AK77" s="86" t="str">
        <f>IF(COUNTIF(男子複!L82,"*Ａ*"),"MDA",IF(COUNTIF(男子複!L82,"*Ｂ*"),"MDB",IF(COUNTIF(男子複!L82,"*Ｃ*"),"MDC",IF(COUNTIF(男子複!L82,"*40*"),"MD40",IF(COUNTIF(男子複!L82,"*50*"),"MD50",IF(COUNTIF(男子複!L82,"*60*"),"MD60",""))))))</f>
        <v/>
      </c>
      <c r="AL77" s="86" t="str">
        <f>IF(男子複!M82="","",男子複!M82)</f>
        <v/>
      </c>
      <c r="AM77" s="86" t="str">
        <f>IF(男子複!N82="","",男子複!N82)</f>
        <v/>
      </c>
      <c r="AN77" s="86" t="str">
        <f>IF(男子複!O82="","",男子複!O82)</f>
        <v/>
      </c>
      <c r="AO77" s="104" t="str">
        <f t="shared" si="8"/>
        <v/>
      </c>
      <c r="AP77" s="86" t="str">
        <f>IF(COUNTIF(女子複!L82,"*Ａ*"),"WDA",IF(COUNTIF(女子複!L82,"*Ｂ*"),"WDB",IF(COUNTIF(女子複!L82,"*Ｃ*"),"WDC",IF(COUNTIF(女子複!L82,"*50*"),"WD50",IF(COUNTIF(女子複!L82,"*40*"),"WD40","")))))</f>
        <v/>
      </c>
      <c r="AQ77" s="86" t="str">
        <f>IF(女子複!M82="","",女子複!M82)</f>
        <v/>
      </c>
      <c r="AR77" s="86" t="str">
        <f>IF(女子複!N82="","",女子複!N82)</f>
        <v/>
      </c>
      <c r="AS77" s="106" t="str">
        <f>IF(女子複!O82="","",女子複!O82)</f>
        <v/>
      </c>
      <c r="AU77" s="86" t="str">
        <f>IF(COUNTIF(混合複!L82,"*一般*"),"XD",IF(COUNTIF(混合複!L82,"*40歳*"),"XD40",IF(COUNTIF(混合複!L82,"*50歳*"),"XD50","")))</f>
        <v/>
      </c>
      <c r="AV77" s="86" t="str">
        <f>IF(混合複!M82="","",混合複!M82)</f>
        <v/>
      </c>
      <c r="AW77" s="86" t="str">
        <f>IF(混合複!N82="","",混合複!N82)</f>
        <v/>
      </c>
      <c r="AX77" s="86" t="str">
        <f>IF(混合複!O82="","",混合複!O82)</f>
        <v/>
      </c>
    </row>
    <row r="78" spans="1:50" x14ac:dyDescent="0.15">
      <c r="A78" s="104"/>
      <c r="Y78" s="105"/>
      <c r="Z78" s="86" t="str">
        <f t="shared" si="5"/>
        <v/>
      </c>
      <c r="AA78" s="86" t="str">
        <f>IF(COUNTIF(男子単!L83,"*Ａ*"),"MSA",IF(COUNTIF(男子単!L83,"*Ｂ*"),"MSB",IF(COUNTIF(男子単!L83,"*Ｃ*"),"MSC","")))</f>
        <v/>
      </c>
      <c r="AB78" s="86" t="str">
        <f>IF(男子単!M83="","",男子単!M83)</f>
        <v/>
      </c>
      <c r="AC78" s="86" t="str">
        <f>IF(男子単!N83="","",男子単!N83)</f>
        <v/>
      </c>
      <c r="AD78" s="86" t="str">
        <f>IF(男子単!O83="","",男子単!O83)</f>
        <v/>
      </c>
      <c r="AE78" s="104" t="str">
        <f t="shared" si="6"/>
        <v/>
      </c>
      <c r="AF78" s="86" t="str">
        <f>IF(COUNTIF(女子単!L83,"*Ａ*"),"WSA",IF(COUNTIF(女子単!L83,"*Ｂ*"),"WSB",IF(COUNTIF(女子単!L83,"*Ｃ*"),"WSC","")))</f>
        <v/>
      </c>
      <c r="AG78" s="86" t="str">
        <f>IF(女子単!M83="","",女子単!M83)</f>
        <v/>
      </c>
      <c r="AH78" s="86" t="str">
        <f>IF(女子単!N83="","",女子単!N83)</f>
        <v/>
      </c>
      <c r="AI78" s="106" t="str">
        <f>IF(女子単!O83="","",女子単!O83)</f>
        <v/>
      </c>
      <c r="AJ78" s="86" t="str">
        <f t="shared" si="7"/>
        <v/>
      </c>
      <c r="AK78" s="86" t="str">
        <f>IF(COUNTIF(男子複!L83,"*Ａ*"),"MDA",IF(COUNTIF(男子複!L83,"*Ｂ*"),"MDB",IF(COUNTIF(男子複!L83,"*Ｃ*"),"MDC",IF(COUNTIF(男子複!L83,"*40*"),"MD40",IF(COUNTIF(男子複!L83,"*50*"),"MD50",IF(COUNTIF(男子複!L83,"*60*"),"MD60",""))))))</f>
        <v/>
      </c>
      <c r="AL78" s="86" t="str">
        <f>IF(男子複!M83="","",男子複!M83)</f>
        <v/>
      </c>
      <c r="AM78" s="86" t="str">
        <f>IF(男子複!N83="","",男子複!N83)</f>
        <v/>
      </c>
      <c r="AN78" s="86" t="str">
        <f>IF(男子複!O83="","",男子複!O83)</f>
        <v/>
      </c>
      <c r="AO78" s="104" t="str">
        <f t="shared" si="8"/>
        <v/>
      </c>
      <c r="AP78" s="86" t="str">
        <f>IF(COUNTIF(女子複!L83,"*Ａ*"),"WDA",IF(COUNTIF(女子複!L83,"*Ｂ*"),"WDB",IF(COUNTIF(女子複!L83,"*Ｃ*"),"WDC",IF(COUNTIF(女子複!L83,"*50*"),"WD50",IF(COUNTIF(女子複!L83,"*40*"),"WD40","")))))</f>
        <v/>
      </c>
      <c r="AQ78" s="86" t="str">
        <f>IF(女子複!M83="","",女子複!M83)</f>
        <v/>
      </c>
      <c r="AR78" s="86" t="str">
        <f>IF(女子複!N83="","",女子複!N83)</f>
        <v/>
      </c>
      <c r="AS78" s="106" t="str">
        <f>IF(女子複!O83="","",女子複!O83)</f>
        <v/>
      </c>
      <c r="AU78" s="86" t="str">
        <f>IF(COUNTIF(混合複!L83,"*一般*"),"XD",IF(COUNTIF(混合複!L83,"*40歳*"),"XD40",IF(COUNTIF(混合複!L83,"*50歳*"),"XD50","")))</f>
        <v/>
      </c>
      <c r="AV78" s="86" t="str">
        <f>IF(混合複!M83="","",混合複!M83)</f>
        <v/>
      </c>
      <c r="AW78" s="86" t="str">
        <f>IF(混合複!N83="","",混合複!N83)</f>
        <v/>
      </c>
      <c r="AX78" s="86" t="str">
        <f>IF(混合複!O83="","",混合複!O83)</f>
        <v/>
      </c>
    </row>
    <row r="79" spans="1:50" x14ac:dyDescent="0.15">
      <c r="A79" s="104"/>
      <c r="Y79" s="105"/>
      <c r="Z79" s="86" t="str">
        <f t="shared" si="5"/>
        <v/>
      </c>
      <c r="AA79" s="86" t="str">
        <f>IF(COUNTIF(男子単!L84,"*Ａ*"),"MSA",IF(COUNTIF(男子単!L84,"*Ｂ*"),"MSB",IF(COUNTIF(男子単!L84,"*Ｃ*"),"MSC","")))</f>
        <v/>
      </c>
      <c r="AB79" s="86" t="str">
        <f>IF(男子単!M84="","",男子単!M84)</f>
        <v/>
      </c>
      <c r="AC79" s="86" t="str">
        <f>IF(男子単!N84="","",男子単!N84)</f>
        <v/>
      </c>
      <c r="AD79" s="86" t="str">
        <f>IF(男子単!O84="","",男子単!O84)</f>
        <v/>
      </c>
      <c r="AE79" s="104" t="str">
        <f t="shared" si="6"/>
        <v/>
      </c>
      <c r="AF79" s="86" t="str">
        <f>IF(COUNTIF(女子単!L84,"*Ａ*"),"WSA",IF(COUNTIF(女子単!L84,"*Ｂ*"),"WSB",IF(COUNTIF(女子単!L84,"*Ｃ*"),"WSC","")))</f>
        <v/>
      </c>
      <c r="AG79" s="86" t="str">
        <f>IF(女子単!M84="","",女子単!M84)</f>
        <v/>
      </c>
      <c r="AH79" s="86" t="str">
        <f>IF(女子単!N84="","",女子単!N84)</f>
        <v/>
      </c>
      <c r="AI79" s="106" t="str">
        <f>IF(女子単!O84="","",女子単!O84)</f>
        <v/>
      </c>
      <c r="AJ79" s="86" t="str">
        <f t="shared" si="7"/>
        <v/>
      </c>
      <c r="AK79" s="86" t="str">
        <f>IF(COUNTIF(男子複!L84,"*Ａ*"),"MDA",IF(COUNTIF(男子複!L84,"*Ｂ*"),"MDB",IF(COUNTIF(男子複!L84,"*Ｃ*"),"MDC",IF(COUNTIF(男子複!L84,"*40*"),"MD40",IF(COUNTIF(男子複!L84,"*50*"),"MD50",IF(COUNTIF(男子複!L84,"*60*"),"MD60",""))))))</f>
        <v/>
      </c>
      <c r="AL79" s="86" t="str">
        <f>IF(男子複!M84="","",男子複!M84)</f>
        <v/>
      </c>
      <c r="AM79" s="86" t="str">
        <f>IF(男子複!N84="","",男子複!N84)</f>
        <v/>
      </c>
      <c r="AN79" s="86" t="str">
        <f>IF(男子複!O84="","",男子複!O84)</f>
        <v/>
      </c>
      <c r="AO79" s="104" t="str">
        <f t="shared" si="8"/>
        <v/>
      </c>
      <c r="AP79" s="86" t="str">
        <f>IF(COUNTIF(女子複!L84,"*Ａ*"),"WDA",IF(COUNTIF(女子複!L84,"*Ｂ*"),"WDB",IF(COUNTIF(女子複!L84,"*Ｃ*"),"WDC",IF(COUNTIF(女子複!L84,"*50*"),"WD50",IF(COUNTIF(女子複!L84,"*40*"),"WD40","")))))</f>
        <v/>
      </c>
      <c r="AQ79" s="86" t="str">
        <f>IF(女子複!M84="","",女子複!M84)</f>
        <v/>
      </c>
      <c r="AR79" s="86" t="str">
        <f>IF(女子複!N84="","",女子複!N84)</f>
        <v/>
      </c>
      <c r="AS79" s="106" t="str">
        <f>IF(女子複!O84="","",女子複!O84)</f>
        <v/>
      </c>
      <c r="AU79" s="86" t="str">
        <f>IF(COUNTIF(混合複!L84,"*一般*"),"XD",IF(COUNTIF(混合複!L84,"*40歳*"),"XD40",IF(COUNTIF(混合複!L84,"*50歳*"),"XD50","")))</f>
        <v/>
      </c>
      <c r="AV79" s="86" t="str">
        <f>IF(混合複!M84="","",混合複!M84)</f>
        <v/>
      </c>
      <c r="AW79" s="86" t="str">
        <f>IF(混合複!N84="","",混合複!N84)</f>
        <v/>
      </c>
      <c r="AX79" s="86" t="str">
        <f>IF(混合複!O84="","",混合複!O84)</f>
        <v/>
      </c>
    </row>
    <row r="80" spans="1:50" x14ac:dyDescent="0.15">
      <c r="A80" s="104"/>
      <c r="Y80" s="105"/>
      <c r="Z80" s="86" t="str">
        <f t="shared" si="5"/>
        <v/>
      </c>
      <c r="AA80" s="86" t="str">
        <f>IF(COUNTIF(男子単!L85,"*Ａ*"),"MSA",IF(COUNTIF(男子単!L85,"*Ｂ*"),"MSB",IF(COUNTIF(男子単!L85,"*Ｃ*"),"MSC","")))</f>
        <v/>
      </c>
      <c r="AB80" s="86" t="str">
        <f>IF(男子単!M85="","",男子単!M85)</f>
        <v/>
      </c>
      <c r="AC80" s="86" t="str">
        <f>IF(男子単!N85="","",男子単!N85)</f>
        <v/>
      </c>
      <c r="AD80" s="86" t="str">
        <f>IF(男子単!O85="","",男子単!O85)</f>
        <v/>
      </c>
      <c r="AE80" s="104" t="str">
        <f t="shared" si="6"/>
        <v/>
      </c>
      <c r="AF80" s="86" t="str">
        <f>IF(COUNTIF(女子単!L85,"*Ａ*"),"WSA",IF(COUNTIF(女子単!L85,"*Ｂ*"),"WSB",IF(COUNTIF(女子単!L85,"*Ｃ*"),"WSC","")))</f>
        <v/>
      </c>
      <c r="AG80" s="86" t="str">
        <f>IF(女子単!M85="","",女子単!M85)</f>
        <v/>
      </c>
      <c r="AH80" s="86" t="str">
        <f>IF(女子単!N85="","",女子単!N85)</f>
        <v/>
      </c>
      <c r="AI80" s="106" t="str">
        <f>IF(女子単!O85="","",女子単!O85)</f>
        <v/>
      </c>
      <c r="AJ80" s="86" t="str">
        <f t="shared" si="7"/>
        <v/>
      </c>
      <c r="AK80" s="86" t="str">
        <f>IF(COUNTIF(男子複!L85,"*Ａ*"),"MDA",IF(COUNTIF(男子複!L85,"*Ｂ*"),"MDB",IF(COUNTIF(男子複!L85,"*Ｃ*"),"MDC",IF(COUNTIF(男子複!L85,"*40*"),"MD40",IF(COUNTIF(男子複!L85,"*50*"),"MD50",IF(COUNTIF(男子複!L85,"*60*"),"MD60",""))))))</f>
        <v/>
      </c>
      <c r="AL80" s="86" t="str">
        <f>IF(男子複!M85="","",男子複!M85)</f>
        <v/>
      </c>
      <c r="AM80" s="86" t="str">
        <f>IF(男子複!N85="","",男子複!N85)</f>
        <v/>
      </c>
      <c r="AN80" s="86" t="str">
        <f>IF(男子複!O85="","",男子複!O85)</f>
        <v/>
      </c>
      <c r="AO80" s="104" t="str">
        <f t="shared" si="8"/>
        <v/>
      </c>
      <c r="AP80" s="86" t="str">
        <f>IF(COUNTIF(女子複!L85,"*Ａ*"),"WDA",IF(COUNTIF(女子複!L85,"*Ｂ*"),"WDB",IF(COUNTIF(女子複!L85,"*Ｃ*"),"WDC",IF(COUNTIF(女子複!L85,"*50*"),"WD50",IF(COUNTIF(女子複!L85,"*40*"),"WD40","")))))</f>
        <v/>
      </c>
      <c r="AQ80" s="86" t="str">
        <f>IF(女子複!M85="","",女子複!M85)</f>
        <v/>
      </c>
      <c r="AR80" s="86" t="str">
        <f>IF(女子複!N85="","",女子複!N85)</f>
        <v/>
      </c>
      <c r="AS80" s="106" t="str">
        <f>IF(女子複!O85="","",女子複!O85)</f>
        <v/>
      </c>
      <c r="AU80" s="86" t="str">
        <f>IF(COUNTIF(混合複!L85,"*一般*"),"XD",IF(COUNTIF(混合複!L85,"*40歳*"),"XD40",IF(COUNTIF(混合複!L85,"*50歳*"),"XD50","")))</f>
        <v/>
      </c>
      <c r="AV80" s="86" t="str">
        <f>IF(混合複!M85="","",混合複!M85)</f>
        <v/>
      </c>
      <c r="AW80" s="86" t="str">
        <f>IF(混合複!N85="","",混合複!N85)</f>
        <v/>
      </c>
      <c r="AX80" s="86" t="str">
        <f>IF(混合複!O85="","",混合複!O85)</f>
        <v/>
      </c>
    </row>
    <row r="81" spans="1:50" x14ac:dyDescent="0.15">
      <c r="A81" s="104"/>
      <c r="Y81" s="105"/>
      <c r="Z81" s="86" t="str">
        <f t="shared" si="5"/>
        <v/>
      </c>
      <c r="AA81" s="86" t="str">
        <f>IF(COUNTIF(男子単!L86,"*Ａ*"),"MSA",IF(COUNTIF(男子単!L86,"*Ｂ*"),"MSB",IF(COUNTIF(男子単!L86,"*Ｃ*"),"MSC","")))</f>
        <v/>
      </c>
      <c r="AB81" s="86" t="str">
        <f>IF(男子単!M86="","",男子単!M86)</f>
        <v/>
      </c>
      <c r="AC81" s="86" t="str">
        <f>IF(男子単!N86="","",男子単!N86)</f>
        <v/>
      </c>
      <c r="AD81" s="86" t="str">
        <f>IF(男子単!O86="","",男子単!O86)</f>
        <v/>
      </c>
      <c r="AE81" s="104" t="str">
        <f t="shared" si="6"/>
        <v/>
      </c>
      <c r="AF81" s="86" t="str">
        <f>IF(COUNTIF(女子単!L86,"*Ａ*"),"WSA",IF(COUNTIF(女子単!L86,"*Ｂ*"),"WSB",IF(COUNTIF(女子単!L86,"*Ｃ*"),"WSC","")))</f>
        <v/>
      </c>
      <c r="AG81" s="86" t="str">
        <f>IF(女子単!M86="","",女子単!M86)</f>
        <v/>
      </c>
      <c r="AH81" s="86" t="str">
        <f>IF(女子単!N86="","",女子単!N86)</f>
        <v/>
      </c>
      <c r="AI81" s="106" t="str">
        <f>IF(女子単!O86="","",女子単!O86)</f>
        <v/>
      </c>
      <c r="AJ81" s="86" t="str">
        <f t="shared" si="7"/>
        <v/>
      </c>
      <c r="AK81" s="86" t="str">
        <f>IF(COUNTIF(男子複!L86,"*Ａ*"),"MDA",IF(COUNTIF(男子複!L86,"*Ｂ*"),"MDB",IF(COUNTIF(男子複!L86,"*Ｃ*"),"MDC",IF(COUNTIF(男子複!L86,"*40*"),"MD40",IF(COUNTIF(男子複!L86,"*50*"),"MD50",IF(COUNTIF(男子複!L86,"*60*"),"MD60",""))))))</f>
        <v/>
      </c>
      <c r="AL81" s="86" t="str">
        <f>IF(男子複!M86="","",男子複!M86)</f>
        <v/>
      </c>
      <c r="AM81" s="86" t="str">
        <f>IF(男子複!N86="","",男子複!N86)</f>
        <v/>
      </c>
      <c r="AN81" s="86" t="str">
        <f>IF(男子複!O86="","",男子複!O86)</f>
        <v/>
      </c>
      <c r="AO81" s="104" t="str">
        <f t="shared" si="8"/>
        <v/>
      </c>
      <c r="AP81" s="86" t="str">
        <f>IF(COUNTIF(女子複!L86,"*Ａ*"),"WDA",IF(COUNTIF(女子複!L86,"*Ｂ*"),"WDB",IF(COUNTIF(女子複!L86,"*Ｃ*"),"WDC",IF(COUNTIF(女子複!L86,"*50*"),"WD50",IF(COUNTIF(女子複!L86,"*40*"),"WD40","")))))</f>
        <v/>
      </c>
      <c r="AQ81" s="86" t="str">
        <f>IF(女子複!M86="","",女子複!M86)</f>
        <v/>
      </c>
      <c r="AR81" s="86" t="str">
        <f>IF(女子複!N86="","",女子複!N86)</f>
        <v/>
      </c>
      <c r="AS81" s="106" t="str">
        <f>IF(女子複!O86="","",女子複!O86)</f>
        <v/>
      </c>
      <c r="AU81" s="86" t="str">
        <f>IF(COUNTIF(混合複!L86,"*一般*"),"XD",IF(COUNTIF(混合複!L86,"*40歳*"),"XD40",IF(COUNTIF(混合複!L86,"*50歳*"),"XD50","")))</f>
        <v/>
      </c>
      <c r="AV81" s="86" t="str">
        <f>IF(混合複!M86="","",混合複!M86)</f>
        <v/>
      </c>
      <c r="AW81" s="86" t="str">
        <f>IF(混合複!N86="","",混合複!N86)</f>
        <v/>
      </c>
      <c r="AX81" s="86" t="str">
        <f>IF(混合複!O86="","",混合複!O86)</f>
        <v/>
      </c>
    </row>
    <row r="82" spans="1:50" x14ac:dyDescent="0.15">
      <c r="A82" s="104"/>
      <c r="Y82" s="105"/>
      <c r="Z82" s="86" t="str">
        <f t="shared" si="5"/>
        <v/>
      </c>
      <c r="AA82" s="86" t="str">
        <f>IF(COUNTIF(男子単!L87,"*Ａ*"),"MSA",IF(COUNTIF(男子単!L87,"*Ｂ*"),"MSB",IF(COUNTIF(男子単!L87,"*Ｃ*"),"MSC","")))</f>
        <v/>
      </c>
      <c r="AB82" s="86" t="str">
        <f>IF(男子単!M87="","",男子単!M87)</f>
        <v/>
      </c>
      <c r="AC82" s="86" t="str">
        <f>IF(男子単!N87="","",男子単!N87)</f>
        <v/>
      </c>
      <c r="AD82" s="86" t="str">
        <f>IF(男子単!O87="","",男子単!O87)</f>
        <v/>
      </c>
      <c r="AE82" s="104" t="str">
        <f t="shared" si="6"/>
        <v/>
      </c>
      <c r="AF82" s="86" t="str">
        <f>IF(COUNTIF(女子単!L87,"*Ａ*"),"WSA",IF(COUNTIF(女子単!L87,"*Ｂ*"),"WSB",IF(COUNTIF(女子単!L87,"*Ｃ*"),"WSC","")))</f>
        <v/>
      </c>
      <c r="AG82" s="86" t="str">
        <f>IF(女子単!M87="","",女子単!M87)</f>
        <v/>
      </c>
      <c r="AH82" s="86" t="str">
        <f>IF(女子単!N87="","",女子単!N87)</f>
        <v/>
      </c>
      <c r="AI82" s="106" t="str">
        <f>IF(女子単!O87="","",女子単!O87)</f>
        <v/>
      </c>
      <c r="AJ82" s="86" t="str">
        <f t="shared" si="7"/>
        <v/>
      </c>
      <c r="AK82" s="86" t="str">
        <f>IF(COUNTIF(男子複!L87,"*Ａ*"),"MDA",IF(COUNTIF(男子複!L87,"*Ｂ*"),"MDB",IF(COUNTIF(男子複!L87,"*Ｃ*"),"MDC",IF(COUNTIF(男子複!L87,"*40*"),"MD40",IF(COUNTIF(男子複!L87,"*50*"),"MD50",IF(COUNTIF(男子複!L87,"*60*"),"MD60",""))))))</f>
        <v/>
      </c>
      <c r="AL82" s="86" t="str">
        <f>IF(男子複!M87="","",男子複!M87)</f>
        <v/>
      </c>
      <c r="AM82" s="86" t="str">
        <f>IF(男子複!N87="","",男子複!N87)</f>
        <v/>
      </c>
      <c r="AN82" s="86" t="str">
        <f>IF(男子複!O87="","",男子複!O87)</f>
        <v/>
      </c>
      <c r="AO82" s="104" t="str">
        <f t="shared" si="8"/>
        <v/>
      </c>
      <c r="AP82" s="86" t="str">
        <f>IF(COUNTIF(女子複!L87,"*Ａ*"),"WDA",IF(COUNTIF(女子複!L87,"*Ｂ*"),"WDB",IF(COUNTIF(女子複!L87,"*Ｃ*"),"WDC",IF(COUNTIF(女子複!L87,"*50*"),"WD50",IF(COUNTIF(女子複!L87,"*40*"),"WD40","")))))</f>
        <v/>
      </c>
      <c r="AQ82" s="86" t="str">
        <f>IF(女子複!M87="","",女子複!M87)</f>
        <v/>
      </c>
      <c r="AR82" s="86" t="str">
        <f>IF(女子複!N87="","",女子複!N87)</f>
        <v/>
      </c>
      <c r="AS82" s="106" t="str">
        <f>IF(女子複!O87="","",女子複!O87)</f>
        <v/>
      </c>
      <c r="AU82" s="86" t="str">
        <f>IF(COUNTIF(混合複!L87,"*一般*"),"XD",IF(COUNTIF(混合複!L87,"*40歳*"),"XD40",IF(COUNTIF(混合複!L87,"*50歳*"),"XD50","")))</f>
        <v/>
      </c>
      <c r="AV82" s="86" t="str">
        <f>IF(混合複!M87="","",混合複!M87)</f>
        <v/>
      </c>
      <c r="AW82" s="86" t="str">
        <f>IF(混合複!N87="","",混合複!N87)</f>
        <v/>
      </c>
      <c r="AX82" s="86" t="str">
        <f>IF(混合複!O87="","",混合複!O87)</f>
        <v/>
      </c>
    </row>
    <row r="83" spans="1:50" x14ac:dyDescent="0.15">
      <c r="A83" s="104"/>
      <c r="Y83" s="105"/>
      <c r="Z83" s="86" t="str">
        <f t="shared" si="5"/>
        <v/>
      </c>
      <c r="AA83" s="86" t="str">
        <f>IF(COUNTIF(男子単!L88,"*Ａ*"),"MSA",IF(COUNTIF(男子単!L88,"*Ｂ*"),"MSB",IF(COUNTIF(男子単!L88,"*Ｃ*"),"MSC","")))</f>
        <v/>
      </c>
      <c r="AB83" s="86" t="str">
        <f>IF(男子単!M88="","",男子単!M88)</f>
        <v/>
      </c>
      <c r="AC83" s="86" t="str">
        <f>IF(男子単!N88="","",男子単!N88)</f>
        <v/>
      </c>
      <c r="AD83" s="86" t="str">
        <f>IF(男子単!O88="","",男子単!O88)</f>
        <v/>
      </c>
      <c r="AE83" s="104" t="str">
        <f t="shared" si="6"/>
        <v/>
      </c>
      <c r="AF83" s="86" t="str">
        <f>IF(COUNTIF(女子単!L88,"*Ａ*"),"WSA",IF(COUNTIF(女子単!L88,"*Ｂ*"),"WSB",IF(COUNTIF(女子単!L88,"*Ｃ*"),"WSC","")))</f>
        <v/>
      </c>
      <c r="AG83" s="86" t="str">
        <f>IF(女子単!M88="","",女子単!M88)</f>
        <v/>
      </c>
      <c r="AH83" s="86" t="str">
        <f>IF(女子単!N88="","",女子単!N88)</f>
        <v/>
      </c>
      <c r="AI83" s="106" t="str">
        <f>IF(女子単!O88="","",女子単!O88)</f>
        <v/>
      </c>
      <c r="AJ83" s="86" t="str">
        <f t="shared" si="7"/>
        <v/>
      </c>
      <c r="AK83" s="86" t="str">
        <f>IF(COUNTIF(男子複!L88,"*Ａ*"),"MDA",IF(COUNTIF(男子複!L88,"*Ｂ*"),"MDB",IF(COUNTIF(男子複!L88,"*Ｃ*"),"MDC",IF(COUNTIF(男子複!L88,"*40*"),"MD40",IF(COUNTIF(男子複!L88,"*50*"),"MD50",IF(COUNTIF(男子複!L88,"*60*"),"MD60",""))))))</f>
        <v/>
      </c>
      <c r="AL83" s="86" t="str">
        <f>IF(男子複!M88="","",男子複!M88)</f>
        <v/>
      </c>
      <c r="AM83" s="86" t="str">
        <f>IF(男子複!N88="","",男子複!N88)</f>
        <v/>
      </c>
      <c r="AN83" s="86" t="str">
        <f>IF(男子複!O88="","",男子複!O88)</f>
        <v/>
      </c>
      <c r="AO83" s="104" t="str">
        <f t="shared" si="8"/>
        <v/>
      </c>
      <c r="AP83" s="86" t="str">
        <f>IF(COUNTIF(女子複!L88,"*Ａ*"),"WDA",IF(COUNTIF(女子複!L88,"*Ｂ*"),"WDB",IF(COUNTIF(女子複!L88,"*Ｃ*"),"WDC",IF(COUNTIF(女子複!L88,"*50*"),"WD50",IF(COUNTIF(女子複!L88,"*40*"),"WD40","")))))</f>
        <v/>
      </c>
      <c r="AQ83" s="86" t="str">
        <f>IF(女子複!M88="","",女子複!M88)</f>
        <v/>
      </c>
      <c r="AR83" s="86" t="str">
        <f>IF(女子複!N88="","",女子複!N88)</f>
        <v/>
      </c>
      <c r="AS83" s="106" t="str">
        <f>IF(女子複!O88="","",女子複!O88)</f>
        <v/>
      </c>
      <c r="AU83" s="86" t="str">
        <f>IF(COUNTIF(混合複!L88,"*一般*"),"XD",IF(COUNTIF(混合複!L88,"*40歳*"),"XD40",IF(COUNTIF(混合複!L88,"*50歳*"),"XD50","")))</f>
        <v/>
      </c>
      <c r="AV83" s="86" t="str">
        <f>IF(混合複!M88="","",混合複!M88)</f>
        <v/>
      </c>
      <c r="AW83" s="86" t="str">
        <f>IF(混合複!N88="","",混合複!N88)</f>
        <v/>
      </c>
      <c r="AX83" s="86" t="str">
        <f>IF(混合複!O88="","",混合複!O88)</f>
        <v/>
      </c>
    </row>
    <row r="84" spans="1:50" x14ac:dyDescent="0.15">
      <c r="A84" s="104"/>
      <c r="Y84" s="105"/>
      <c r="Z84" s="86" t="str">
        <f t="shared" si="5"/>
        <v/>
      </c>
      <c r="AA84" s="86" t="str">
        <f>IF(COUNTIF(男子単!L89,"*Ａ*"),"MSA",IF(COUNTIF(男子単!L89,"*Ｂ*"),"MSB",IF(COUNTIF(男子単!L89,"*Ｃ*"),"MSC","")))</f>
        <v/>
      </c>
      <c r="AB84" s="86" t="str">
        <f>IF(男子単!M89="","",男子単!M89)</f>
        <v/>
      </c>
      <c r="AC84" s="86" t="str">
        <f>IF(男子単!N89="","",男子単!N89)</f>
        <v/>
      </c>
      <c r="AD84" s="86" t="str">
        <f>IF(男子単!O89="","",男子単!O89)</f>
        <v/>
      </c>
      <c r="AE84" s="104" t="str">
        <f t="shared" si="6"/>
        <v/>
      </c>
      <c r="AF84" s="86" t="str">
        <f>IF(COUNTIF(女子単!L89,"*Ａ*"),"WSA",IF(COUNTIF(女子単!L89,"*Ｂ*"),"WSB",IF(COUNTIF(女子単!L89,"*Ｃ*"),"WSC","")))</f>
        <v/>
      </c>
      <c r="AG84" s="86" t="str">
        <f>IF(女子単!M89="","",女子単!M89)</f>
        <v/>
      </c>
      <c r="AH84" s="86" t="str">
        <f>IF(女子単!N89="","",女子単!N89)</f>
        <v/>
      </c>
      <c r="AI84" s="106" t="str">
        <f>IF(女子単!O89="","",女子単!O89)</f>
        <v/>
      </c>
      <c r="AJ84" s="86" t="str">
        <f t="shared" si="7"/>
        <v/>
      </c>
      <c r="AK84" s="86" t="str">
        <f>IF(COUNTIF(男子複!L89,"*Ａ*"),"MDA",IF(COUNTIF(男子複!L89,"*Ｂ*"),"MDB",IF(COUNTIF(男子複!L89,"*Ｃ*"),"MDC",IF(COUNTIF(男子複!L89,"*40*"),"MD40",IF(COUNTIF(男子複!L89,"*50*"),"MD50",IF(COUNTIF(男子複!L89,"*60*"),"MD60",""))))))</f>
        <v/>
      </c>
      <c r="AL84" s="86" t="str">
        <f>IF(男子複!M89="","",男子複!M89)</f>
        <v/>
      </c>
      <c r="AM84" s="86" t="str">
        <f>IF(男子複!N89="","",男子複!N89)</f>
        <v/>
      </c>
      <c r="AN84" s="86" t="str">
        <f>IF(男子複!O89="","",男子複!O89)</f>
        <v/>
      </c>
      <c r="AO84" s="104" t="str">
        <f t="shared" si="8"/>
        <v/>
      </c>
      <c r="AP84" s="86" t="str">
        <f>IF(COUNTIF(女子複!L89,"*Ａ*"),"WDA",IF(COUNTIF(女子複!L89,"*Ｂ*"),"WDB",IF(COUNTIF(女子複!L89,"*Ｃ*"),"WDC",IF(COUNTIF(女子複!L89,"*50*"),"WD50",IF(COUNTIF(女子複!L89,"*40*"),"WD40","")))))</f>
        <v/>
      </c>
      <c r="AQ84" s="86" t="str">
        <f>IF(女子複!M89="","",女子複!M89)</f>
        <v/>
      </c>
      <c r="AR84" s="86" t="str">
        <f>IF(女子複!N89="","",女子複!N89)</f>
        <v/>
      </c>
      <c r="AS84" s="106" t="str">
        <f>IF(女子複!O89="","",女子複!O89)</f>
        <v/>
      </c>
      <c r="AU84" s="86" t="str">
        <f>IF(COUNTIF(混合複!L89,"*一般*"),"XD",IF(COUNTIF(混合複!L89,"*40歳*"),"XD40",IF(COUNTIF(混合複!L89,"*50歳*"),"XD50","")))</f>
        <v/>
      </c>
      <c r="AV84" s="86" t="str">
        <f>IF(混合複!M89="","",混合複!M89)</f>
        <v/>
      </c>
      <c r="AW84" s="86" t="str">
        <f>IF(混合複!N89="","",混合複!N89)</f>
        <v/>
      </c>
      <c r="AX84" s="86" t="str">
        <f>IF(混合複!O89="","",混合複!O89)</f>
        <v/>
      </c>
    </row>
    <row r="85" spans="1:50" x14ac:dyDescent="0.15">
      <c r="A85" s="104"/>
      <c r="Y85" s="105"/>
      <c r="Z85" s="86" t="str">
        <f t="shared" si="5"/>
        <v/>
      </c>
      <c r="AA85" s="86" t="str">
        <f>IF(COUNTIF(男子単!L90,"*Ａ*"),"MSA",IF(COUNTIF(男子単!L90,"*Ｂ*"),"MSB",IF(COUNTIF(男子単!L90,"*Ｃ*"),"MSC","")))</f>
        <v/>
      </c>
      <c r="AB85" s="86" t="str">
        <f>IF(男子単!M90="","",男子単!M90)</f>
        <v/>
      </c>
      <c r="AC85" s="86" t="str">
        <f>IF(男子単!N90="","",男子単!N90)</f>
        <v/>
      </c>
      <c r="AD85" s="86" t="str">
        <f>IF(男子単!O90="","",男子単!O90)</f>
        <v/>
      </c>
      <c r="AE85" s="104" t="str">
        <f t="shared" si="6"/>
        <v/>
      </c>
      <c r="AF85" s="86" t="str">
        <f>IF(COUNTIF(女子単!L90,"*Ａ*"),"WSA",IF(COUNTIF(女子単!L90,"*Ｂ*"),"WSB",IF(COUNTIF(女子単!L90,"*Ｃ*"),"WSC","")))</f>
        <v/>
      </c>
      <c r="AG85" s="86" t="str">
        <f>IF(女子単!M90="","",女子単!M90)</f>
        <v/>
      </c>
      <c r="AH85" s="86" t="str">
        <f>IF(女子単!N90="","",女子単!N90)</f>
        <v/>
      </c>
      <c r="AI85" s="106" t="str">
        <f>IF(女子単!O90="","",女子単!O90)</f>
        <v/>
      </c>
      <c r="AJ85" s="86" t="str">
        <f t="shared" si="7"/>
        <v/>
      </c>
      <c r="AK85" s="86" t="str">
        <f>IF(COUNTIF(男子複!L90,"*Ａ*"),"MDA",IF(COUNTIF(男子複!L90,"*Ｂ*"),"MDB",IF(COUNTIF(男子複!L90,"*Ｃ*"),"MDC",IF(COUNTIF(男子複!L90,"*40*"),"MD40",IF(COUNTIF(男子複!L90,"*50*"),"MD50",IF(COUNTIF(男子複!L90,"*60*"),"MD60",""))))))</f>
        <v/>
      </c>
      <c r="AL85" s="86" t="str">
        <f>IF(男子複!M90="","",男子複!M90)</f>
        <v/>
      </c>
      <c r="AM85" s="86" t="str">
        <f>IF(男子複!N90="","",男子複!N90)</f>
        <v/>
      </c>
      <c r="AN85" s="86" t="str">
        <f>IF(男子複!O90="","",男子複!O90)</f>
        <v/>
      </c>
      <c r="AO85" s="104" t="str">
        <f t="shared" si="8"/>
        <v/>
      </c>
      <c r="AP85" s="86" t="str">
        <f>IF(COUNTIF(女子複!L90,"*Ａ*"),"WDA",IF(COUNTIF(女子複!L90,"*Ｂ*"),"WDB",IF(COUNTIF(女子複!L90,"*Ｃ*"),"WDC",IF(COUNTIF(女子複!L90,"*50*"),"WD50",IF(COUNTIF(女子複!L90,"*40*"),"WD40","")))))</f>
        <v/>
      </c>
      <c r="AQ85" s="86" t="str">
        <f>IF(女子複!M90="","",女子複!M90)</f>
        <v/>
      </c>
      <c r="AR85" s="86" t="str">
        <f>IF(女子複!N90="","",女子複!N90)</f>
        <v/>
      </c>
      <c r="AS85" s="106" t="str">
        <f>IF(女子複!O90="","",女子複!O90)</f>
        <v/>
      </c>
      <c r="AU85" s="86" t="str">
        <f>IF(COUNTIF(混合複!L90,"*一般*"),"XD",IF(COUNTIF(混合複!L90,"*40歳*"),"XD40",IF(COUNTIF(混合複!L90,"*50歳*"),"XD50","")))</f>
        <v/>
      </c>
      <c r="AV85" s="86" t="str">
        <f>IF(混合複!M90="","",混合複!M90)</f>
        <v/>
      </c>
      <c r="AW85" s="86" t="str">
        <f>IF(混合複!N90="","",混合複!N90)</f>
        <v/>
      </c>
      <c r="AX85" s="86" t="str">
        <f>IF(混合複!O90="","",混合複!O90)</f>
        <v/>
      </c>
    </row>
    <row r="86" spans="1:50" x14ac:dyDescent="0.15">
      <c r="A86" s="104"/>
      <c r="Y86" s="105"/>
      <c r="Z86" s="86" t="str">
        <f t="shared" si="5"/>
        <v/>
      </c>
      <c r="AA86" s="86" t="str">
        <f>IF(COUNTIF(男子単!L91,"*Ａ*"),"MSA",IF(COUNTIF(男子単!L91,"*Ｂ*"),"MSB",IF(COUNTIF(男子単!L91,"*Ｃ*"),"MSC","")))</f>
        <v/>
      </c>
      <c r="AB86" s="86" t="str">
        <f>IF(男子単!M91="","",男子単!M91)</f>
        <v/>
      </c>
      <c r="AC86" s="86" t="str">
        <f>IF(男子単!N91="","",男子単!N91)</f>
        <v/>
      </c>
      <c r="AD86" s="86" t="str">
        <f>IF(男子単!O91="","",男子単!O91)</f>
        <v/>
      </c>
      <c r="AE86" s="104" t="str">
        <f t="shared" si="6"/>
        <v/>
      </c>
      <c r="AF86" s="86" t="str">
        <f>IF(COUNTIF(女子単!L91,"*Ａ*"),"WSA",IF(COUNTIF(女子単!L91,"*Ｂ*"),"WSB",IF(COUNTIF(女子単!L91,"*Ｃ*"),"WSC","")))</f>
        <v/>
      </c>
      <c r="AG86" s="86" t="str">
        <f>IF(女子単!M91="","",女子単!M91)</f>
        <v/>
      </c>
      <c r="AH86" s="86" t="str">
        <f>IF(女子単!N91="","",女子単!N91)</f>
        <v/>
      </c>
      <c r="AI86" s="106" t="str">
        <f>IF(女子単!O91="","",女子単!O91)</f>
        <v/>
      </c>
      <c r="AJ86" s="86" t="str">
        <f t="shared" si="7"/>
        <v/>
      </c>
      <c r="AK86" s="86" t="str">
        <f>IF(COUNTIF(男子複!L91,"*Ａ*"),"MDA",IF(COUNTIF(男子複!L91,"*Ｂ*"),"MDB",IF(COUNTIF(男子複!L91,"*Ｃ*"),"MDC",IF(COUNTIF(男子複!L91,"*40*"),"MD40",IF(COUNTIF(男子複!L91,"*50*"),"MD50",IF(COUNTIF(男子複!L91,"*60*"),"MD60",""))))))</f>
        <v/>
      </c>
      <c r="AL86" s="86" t="str">
        <f>IF(男子複!M91="","",男子複!M91)</f>
        <v/>
      </c>
      <c r="AM86" s="86" t="str">
        <f>IF(男子複!N91="","",男子複!N91)</f>
        <v/>
      </c>
      <c r="AN86" s="86" t="str">
        <f>IF(男子複!O91="","",男子複!O91)</f>
        <v/>
      </c>
      <c r="AO86" s="104" t="str">
        <f t="shared" si="8"/>
        <v/>
      </c>
      <c r="AP86" s="86" t="str">
        <f>IF(COUNTIF(女子複!L91,"*Ａ*"),"WDA",IF(COUNTIF(女子複!L91,"*Ｂ*"),"WDB",IF(COUNTIF(女子複!L91,"*Ｃ*"),"WDC",IF(COUNTIF(女子複!L91,"*50*"),"WD50",IF(COUNTIF(女子複!L91,"*40*"),"WD40","")))))</f>
        <v/>
      </c>
      <c r="AQ86" s="86" t="str">
        <f>IF(女子複!M91="","",女子複!M91)</f>
        <v/>
      </c>
      <c r="AR86" s="86" t="str">
        <f>IF(女子複!N91="","",女子複!N91)</f>
        <v/>
      </c>
      <c r="AS86" s="106" t="str">
        <f>IF(女子複!O91="","",女子複!O91)</f>
        <v/>
      </c>
      <c r="AU86" s="86" t="str">
        <f>IF(COUNTIF(混合複!L91,"*一般*"),"XD",IF(COUNTIF(混合複!L91,"*40歳*"),"XD40",IF(COUNTIF(混合複!L91,"*50歳*"),"XD50","")))</f>
        <v/>
      </c>
      <c r="AV86" s="86" t="str">
        <f>IF(混合複!M91="","",混合複!M91)</f>
        <v/>
      </c>
      <c r="AW86" s="86" t="str">
        <f>IF(混合複!N91="","",混合複!N91)</f>
        <v/>
      </c>
      <c r="AX86" s="86" t="str">
        <f>IF(混合複!O91="","",混合複!O91)</f>
        <v/>
      </c>
    </row>
    <row r="87" spans="1:50" x14ac:dyDescent="0.15">
      <c r="A87" s="104"/>
      <c r="Y87" s="105"/>
      <c r="Z87" s="86" t="str">
        <f t="shared" si="5"/>
        <v/>
      </c>
      <c r="AA87" s="86" t="str">
        <f>IF(COUNTIF(男子単!L92,"*Ａ*"),"MSA",IF(COUNTIF(男子単!L92,"*Ｂ*"),"MSB",IF(COUNTIF(男子単!L92,"*Ｃ*"),"MSC","")))</f>
        <v/>
      </c>
      <c r="AB87" s="86" t="str">
        <f>IF(男子単!M92="","",男子単!M92)</f>
        <v/>
      </c>
      <c r="AC87" s="86" t="str">
        <f>IF(男子単!N92="","",男子単!N92)</f>
        <v/>
      </c>
      <c r="AD87" s="86" t="str">
        <f>IF(男子単!O92="","",男子単!O92)</f>
        <v/>
      </c>
      <c r="AE87" s="104" t="str">
        <f t="shared" si="6"/>
        <v/>
      </c>
      <c r="AF87" s="86" t="str">
        <f>IF(COUNTIF(女子単!L92,"*Ａ*"),"WSA",IF(COUNTIF(女子単!L92,"*Ｂ*"),"WSB",IF(COUNTIF(女子単!L92,"*Ｃ*"),"WSC","")))</f>
        <v/>
      </c>
      <c r="AG87" s="86" t="str">
        <f>IF(女子単!M92="","",女子単!M92)</f>
        <v/>
      </c>
      <c r="AH87" s="86" t="str">
        <f>IF(女子単!N92="","",女子単!N92)</f>
        <v/>
      </c>
      <c r="AI87" s="106" t="str">
        <f>IF(女子単!O92="","",女子単!O92)</f>
        <v/>
      </c>
      <c r="AJ87" s="86" t="str">
        <f t="shared" si="7"/>
        <v/>
      </c>
      <c r="AK87" s="86" t="str">
        <f>IF(COUNTIF(男子複!L92,"*Ａ*"),"MDA",IF(COUNTIF(男子複!L92,"*Ｂ*"),"MDB",IF(COUNTIF(男子複!L92,"*Ｃ*"),"MDC",IF(COUNTIF(男子複!L92,"*40*"),"MD40",IF(COUNTIF(男子複!L92,"*50*"),"MD50",IF(COUNTIF(男子複!L92,"*60*"),"MD60",""))))))</f>
        <v/>
      </c>
      <c r="AL87" s="86" t="str">
        <f>IF(男子複!M92="","",男子複!M92)</f>
        <v/>
      </c>
      <c r="AM87" s="86" t="str">
        <f>IF(男子複!N92="","",男子複!N92)</f>
        <v/>
      </c>
      <c r="AN87" s="86" t="str">
        <f>IF(男子複!O92="","",男子複!O92)</f>
        <v/>
      </c>
      <c r="AO87" s="104" t="str">
        <f t="shared" si="8"/>
        <v/>
      </c>
      <c r="AP87" s="86" t="str">
        <f>IF(COUNTIF(女子複!L92,"*Ａ*"),"WDA",IF(COUNTIF(女子複!L92,"*Ｂ*"),"WDB",IF(COUNTIF(女子複!L92,"*Ｃ*"),"WDC",IF(COUNTIF(女子複!L92,"*50*"),"WD50",IF(COUNTIF(女子複!L92,"*40*"),"WD40","")))))</f>
        <v/>
      </c>
      <c r="AQ87" s="86" t="str">
        <f>IF(女子複!M92="","",女子複!M92)</f>
        <v/>
      </c>
      <c r="AR87" s="86" t="str">
        <f>IF(女子複!N92="","",女子複!N92)</f>
        <v/>
      </c>
      <c r="AS87" s="106" t="str">
        <f>IF(女子複!O92="","",女子複!O92)</f>
        <v/>
      </c>
      <c r="AU87" s="86" t="str">
        <f>IF(COUNTIF(混合複!L92,"*一般*"),"XD",IF(COUNTIF(混合複!L92,"*40歳*"),"XD40",IF(COUNTIF(混合複!L92,"*50歳*"),"XD50","")))</f>
        <v/>
      </c>
      <c r="AV87" s="86" t="str">
        <f>IF(混合複!M92="","",混合複!M92)</f>
        <v/>
      </c>
      <c r="AW87" s="86" t="str">
        <f>IF(混合複!N92="","",混合複!N92)</f>
        <v/>
      </c>
      <c r="AX87" s="86" t="str">
        <f>IF(混合複!O92="","",混合複!O92)</f>
        <v/>
      </c>
    </row>
    <row r="88" spans="1:50" x14ac:dyDescent="0.15">
      <c r="A88" s="104"/>
      <c r="Y88" s="105"/>
      <c r="Z88" s="86" t="str">
        <f t="shared" si="5"/>
        <v/>
      </c>
      <c r="AA88" s="86" t="str">
        <f>IF(COUNTIF(男子単!L93,"*Ａ*"),"MSA",IF(COUNTIF(男子単!L93,"*Ｂ*"),"MSB",IF(COUNTIF(男子単!L93,"*Ｃ*"),"MSC","")))</f>
        <v/>
      </c>
      <c r="AB88" s="86" t="str">
        <f>IF(男子単!M93="","",男子単!M93)</f>
        <v/>
      </c>
      <c r="AC88" s="86" t="str">
        <f>IF(男子単!N93="","",男子単!N93)</f>
        <v/>
      </c>
      <c r="AD88" s="86" t="str">
        <f>IF(男子単!O93="","",男子単!O93)</f>
        <v/>
      </c>
      <c r="AE88" s="104" t="str">
        <f t="shared" si="6"/>
        <v/>
      </c>
      <c r="AF88" s="86" t="str">
        <f>IF(COUNTIF(女子単!L93,"*Ａ*"),"WSA",IF(COUNTIF(女子単!L93,"*Ｂ*"),"WSB",IF(COUNTIF(女子単!L93,"*Ｃ*"),"WSC","")))</f>
        <v/>
      </c>
      <c r="AG88" s="86" t="str">
        <f>IF(女子単!M93="","",女子単!M93)</f>
        <v/>
      </c>
      <c r="AH88" s="86" t="str">
        <f>IF(女子単!N93="","",女子単!N93)</f>
        <v/>
      </c>
      <c r="AI88" s="106" t="str">
        <f>IF(女子単!O93="","",女子単!O93)</f>
        <v/>
      </c>
      <c r="AJ88" s="86" t="str">
        <f t="shared" si="7"/>
        <v/>
      </c>
      <c r="AK88" s="86" t="str">
        <f>IF(COUNTIF(男子複!L93,"*Ａ*"),"MDA",IF(COUNTIF(男子複!L93,"*Ｂ*"),"MDB",IF(COUNTIF(男子複!L93,"*Ｃ*"),"MDC",IF(COUNTIF(男子複!L93,"*40*"),"MD40",IF(COUNTIF(男子複!L93,"*50*"),"MD50",IF(COUNTIF(男子複!L93,"*60*"),"MD60",""))))))</f>
        <v/>
      </c>
      <c r="AL88" s="86" t="str">
        <f>IF(男子複!M93="","",男子複!M93)</f>
        <v/>
      </c>
      <c r="AM88" s="86" t="str">
        <f>IF(男子複!N93="","",男子複!N93)</f>
        <v/>
      </c>
      <c r="AN88" s="86" t="str">
        <f>IF(男子複!O93="","",男子複!O93)</f>
        <v/>
      </c>
      <c r="AO88" s="104" t="str">
        <f t="shared" si="8"/>
        <v/>
      </c>
      <c r="AP88" s="86" t="str">
        <f>IF(COUNTIF(女子複!L93,"*Ａ*"),"WDA",IF(COUNTIF(女子複!L93,"*Ｂ*"),"WDB",IF(COUNTIF(女子複!L93,"*Ｃ*"),"WDC",IF(COUNTIF(女子複!L93,"*50*"),"WD50",IF(COUNTIF(女子複!L93,"*40*"),"WD40","")))))</f>
        <v/>
      </c>
      <c r="AQ88" s="86" t="str">
        <f>IF(女子複!M93="","",女子複!M93)</f>
        <v/>
      </c>
      <c r="AR88" s="86" t="str">
        <f>IF(女子複!N93="","",女子複!N93)</f>
        <v/>
      </c>
      <c r="AS88" s="106" t="str">
        <f>IF(女子複!O93="","",女子複!O93)</f>
        <v/>
      </c>
      <c r="AU88" s="86" t="str">
        <f>IF(COUNTIF(混合複!L93,"*一般*"),"XD",IF(COUNTIF(混合複!L93,"*40歳*"),"XD40",IF(COUNTIF(混合複!L93,"*50歳*"),"XD50","")))</f>
        <v/>
      </c>
      <c r="AV88" s="86" t="str">
        <f>IF(混合複!M93="","",混合複!M93)</f>
        <v/>
      </c>
      <c r="AW88" s="86" t="str">
        <f>IF(混合複!N93="","",混合複!N93)</f>
        <v/>
      </c>
      <c r="AX88" s="86" t="str">
        <f>IF(混合複!O93="","",混合複!O93)</f>
        <v/>
      </c>
    </row>
    <row r="89" spans="1:50" x14ac:dyDescent="0.15">
      <c r="A89" s="104"/>
      <c r="Y89" s="105"/>
      <c r="Z89" s="86" t="str">
        <f t="shared" si="5"/>
        <v/>
      </c>
      <c r="AA89" s="86" t="str">
        <f>IF(COUNTIF(男子単!L94,"*Ａ*"),"MSA",IF(COUNTIF(男子単!L94,"*Ｂ*"),"MSB",IF(COUNTIF(男子単!L94,"*Ｃ*"),"MSC","")))</f>
        <v/>
      </c>
      <c r="AB89" s="86" t="str">
        <f>IF(男子単!M94="","",男子単!M94)</f>
        <v/>
      </c>
      <c r="AC89" s="86" t="str">
        <f>IF(男子単!N94="","",男子単!N94)</f>
        <v/>
      </c>
      <c r="AD89" s="86" t="str">
        <f>IF(男子単!O94="","",男子単!O94)</f>
        <v/>
      </c>
      <c r="AE89" s="104" t="str">
        <f t="shared" si="6"/>
        <v/>
      </c>
      <c r="AF89" s="86" t="str">
        <f>IF(COUNTIF(女子単!L94,"*Ａ*"),"WSA",IF(COUNTIF(女子単!L94,"*Ｂ*"),"WSB",IF(COUNTIF(女子単!L94,"*Ｃ*"),"WSC","")))</f>
        <v/>
      </c>
      <c r="AG89" s="86" t="str">
        <f>IF(女子単!M94="","",女子単!M94)</f>
        <v/>
      </c>
      <c r="AH89" s="86" t="str">
        <f>IF(女子単!N94="","",女子単!N94)</f>
        <v/>
      </c>
      <c r="AI89" s="106" t="str">
        <f>IF(女子単!O94="","",女子単!O94)</f>
        <v/>
      </c>
      <c r="AJ89" s="86" t="str">
        <f t="shared" si="7"/>
        <v/>
      </c>
      <c r="AK89" s="86" t="str">
        <f>IF(COUNTIF(男子複!L94,"*Ａ*"),"MDA",IF(COUNTIF(男子複!L94,"*Ｂ*"),"MDB",IF(COUNTIF(男子複!L94,"*Ｃ*"),"MDC",IF(COUNTIF(男子複!L94,"*40*"),"MD40",IF(COUNTIF(男子複!L94,"*50*"),"MD50",IF(COUNTIF(男子複!L94,"*60*"),"MD60",""))))))</f>
        <v/>
      </c>
      <c r="AL89" s="86" t="str">
        <f>IF(男子複!M94="","",男子複!M94)</f>
        <v/>
      </c>
      <c r="AM89" s="86" t="str">
        <f>IF(男子複!N94="","",男子複!N94)</f>
        <v/>
      </c>
      <c r="AN89" s="86" t="str">
        <f>IF(男子複!O94="","",男子複!O94)</f>
        <v/>
      </c>
      <c r="AO89" s="104" t="str">
        <f t="shared" si="8"/>
        <v/>
      </c>
      <c r="AP89" s="86" t="str">
        <f>IF(COUNTIF(女子複!L94,"*Ａ*"),"WDA",IF(COUNTIF(女子複!L94,"*Ｂ*"),"WDB",IF(COUNTIF(女子複!L94,"*Ｃ*"),"WDC",IF(COUNTIF(女子複!L94,"*50*"),"WD50",IF(COUNTIF(女子複!L94,"*40*"),"WD40","")))))</f>
        <v/>
      </c>
      <c r="AQ89" s="86" t="str">
        <f>IF(女子複!M94="","",女子複!M94)</f>
        <v/>
      </c>
      <c r="AR89" s="86" t="str">
        <f>IF(女子複!N94="","",女子複!N94)</f>
        <v/>
      </c>
      <c r="AS89" s="106" t="str">
        <f>IF(女子複!O94="","",女子複!O94)</f>
        <v/>
      </c>
      <c r="AU89" s="86" t="str">
        <f>IF(COUNTIF(混合複!L94,"*一般*"),"XD",IF(COUNTIF(混合複!L94,"*40歳*"),"XD40",IF(COUNTIF(混合複!L94,"*50歳*"),"XD50","")))</f>
        <v/>
      </c>
      <c r="AV89" s="86" t="str">
        <f>IF(混合複!M94="","",混合複!M94)</f>
        <v/>
      </c>
      <c r="AW89" s="86" t="str">
        <f>IF(混合複!N94="","",混合複!N94)</f>
        <v/>
      </c>
      <c r="AX89" s="86" t="str">
        <f>IF(混合複!O94="","",混合複!O94)</f>
        <v/>
      </c>
    </row>
    <row r="90" spans="1:50" x14ac:dyDescent="0.15">
      <c r="A90" s="104"/>
      <c r="Y90" s="105"/>
      <c r="Z90" s="86" t="str">
        <f t="shared" si="5"/>
        <v/>
      </c>
      <c r="AA90" s="86" t="str">
        <f>IF(COUNTIF(男子単!L95,"*Ａ*"),"MSA",IF(COUNTIF(男子単!L95,"*Ｂ*"),"MSB",IF(COUNTIF(男子単!L95,"*Ｃ*"),"MSC","")))</f>
        <v/>
      </c>
      <c r="AB90" s="86" t="str">
        <f>IF(男子単!M95="","",男子単!M95)</f>
        <v/>
      </c>
      <c r="AC90" s="86" t="str">
        <f>IF(男子単!N95="","",男子単!N95)</f>
        <v/>
      </c>
      <c r="AD90" s="86" t="str">
        <f>IF(男子単!O95="","",男子単!O95)</f>
        <v/>
      </c>
      <c r="AE90" s="104" t="str">
        <f t="shared" si="6"/>
        <v/>
      </c>
      <c r="AF90" s="86" t="str">
        <f>IF(COUNTIF(女子単!L95,"*Ａ*"),"WSA",IF(COUNTIF(女子単!L95,"*Ｂ*"),"WSB",IF(COUNTIF(女子単!L95,"*Ｃ*"),"WSC","")))</f>
        <v/>
      </c>
      <c r="AG90" s="86" t="str">
        <f>IF(女子単!M95="","",女子単!M95)</f>
        <v/>
      </c>
      <c r="AH90" s="86" t="str">
        <f>IF(女子単!N95="","",女子単!N95)</f>
        <v/>
      </c>
      <c r="AI90" s="106" t="str">
        <f>IF(女子単!O95="","",女子単!O95)</f>
        <v/>
      </c>
      <c r="AJ90" s="86" t="str">
        <f t="shared" si="7"/>
        <v/>
      </c>
      <c r="AK90" s="86" t="str">
        <f>IF(COUNTIF(男子複!L95,"*Ａ*"),"MDA",IF(COUNTIF(男子複!L95,"*Ｂ*"),"MDB",IF(COUNTIF(男子複!L95,"*Ｃ*"),"MDC",IF(COUNTIF(男子複!L95,"*40*"),"MD40",IF(COUNTIF(男子複!L95,"*50*"),"MD50",IF(COUNTIF(男子複!L95,"*60*"),"MD60",""))))))</f>
        <v/>
      </c>
      <c r="AL90" s="86" t="str">
        <f>IF(男子複!M95="","",男子複!M95)</f>
        <v/>
      </c>
      <c r="AM90" s="86" t="str">
        <f>IF(男子複!N95="","",男子複!N95)</f>
        <v/>
      </c>
      <c r="AN90" s="86" t="str">
        <f>IF(男子複!O95="","",男子複!O95)</f>
        <v/>
      </c>
      <c r="AO90" s="104" t="str">
        <f t="shared" si="8"/>
        <v/>
      </c>
      <c r="AP90" s="86" t="str">
        <f>IF(COUNTIF(女子複!L95,"*Ａ*"),"WDA",IF(COUNTIF(女子複!L95,"*Ｂ*"),"WDB",IF(COUNTIF(女子複!L95,"*Ｃ*"),"WDC",IF(COUNTIF(女子複!L95,"*50*"),"WD50",IF(COUNTIF(女子複!L95,"*40*"),"WD40","")))))</f>
        <v/>
      </c>
      <c r="AQ90" s="86" t="str">
        <f>IF(女子複!M95="","",女子複!M95)</f>
        <v/>
      </c>
      <c r="AR90" s="86" t="str">
        <f>IF(女子複!N95="","",女子複!N95)</f>
        <v/>
      </c>
      <c r="AS90" s="106" t="str">
        <f>IF(女子複!O95="","",女子複!O95)</f>
        <v/>
      </c>
      <c r="AU90" s="86" t="str">
        <f>IF(COUNTIF(混合複!L95,"*一般*"),"XD",IF(COUNTIF(混合複!L95,"*40歳*"),"XD40",IF(COUNTIF(混合複!L95,"*50歳*"),"XD50","")))</f>
        <v/>
      </c>
      <c r="AV90" s="86" t="str">
        <f>IF(混合複!M95="","",混合複!M95)</f>
        <v/>
      </c>
      <c r="AW90" s="86" t="str">
        <f>IF(混合複!N95="","",混合複!N95)</f>
        <v/>
      </c>
      <c r="AX90" s="86" t="str">
        <f>IF(混合複!O95="","",混合複!O95)</f>
        <v/>
      </c>
    </row>
    <row r="91" spans="1:50" x14ac:dyDescent="0.15">
      <c r="A91" s="104"/>
      <c r="Y91" s="105"/>
      <c r="Z91" s="86" t="str">
        <f t="shared" si="5"/>
        <v/>
      </c>
      <c r="AA91" s="86" t="str">
        <f>IF(COUNTIF(男子単!L96,"*Ａ*"),"MSA",IF(COUNTIF(男子単!L96,"*Ｂ*"),"MSB",IF(COUNTIF(男子単!L96,"*Ｃ*"),"MSC","")))</f>
        <v/>
      </c>
      <c r="AB91" s="86" t="str">
        <f>IF(男子単!M96="","",男子単!M96)</f>
        <v/>
      </c>
      <c r="AC91" s="86" t="str">
        <f>IF(男子単!N96="","",男子単!N96)</f>
        <v/>
      </c>
      <c r="AD91" s="86" t="str">
        <f>IF(男子単!O96="","",男子単!O96)</f>
        <v/>
      </c>
      <c r="AE91" s="104" t="str">
        <f t="shared" si="6"/>
        <v/>
      </c>
      <c r="AF91" s="86" t="str">
        <f>IF(COUNTIF(女子単!L96,"*Ａ*"),"WSA",IF(COUNTIF(女子単!L96,"*Ｂ*"),"WSB",IF(COUNTIF(女子単!L96,"*Ｃ*"),"WSC","")))</f>
        <v/>
      </c>
      <c r="AG91" s="86" t="str">
        <f>IF(女子単!M96="","",女子単!M96)</f>
        <v/>
      </c>
      <c r="AH91" s="86" t="str">
        <f>IF(女子単!N96="","",女子単!N96)</f>
        <v/>
      </c>
      <c r="AI91" s="106" t="str">
        <f>IF(女子単!O96="","",女子単!O96)</f>
        <v/>
      </c>
      <c r="AJ91" s="86" t="str">
        <f t="shared" si="7"/>
        <v/>
      </c>
      <c r="AK91" s="86" t="str">
        <f>IF(COUNTIF(男子複!L96,"*Ａ*"),"MDA",IF(COUNTIF(男子複!L96,"*Ｂ*"),"MDB",IF(COUNTIF(男子複!L96,"*Ｃ*"),"MDC",IF(COUNTIF(男子複!L96,"*40*"),"MD40",IF(COUNTIF(男子複!L96,"*50*"),"MD50",IF(COUNTIF(男子複!L96,"*60*"),"MD60",""))))))</f>
        <v/>
      </c>
      <c r="AL91" s="86" t="str">
        <f>IF(男子複!M96="","",男子複!M96)</f>
        <v/>
      </c>
      <c r="AM91" s="86" t="str">
        <f>IF(男子複!N96="","",男子複!N96)</f>
        <v/>
      </c>
      <c r="AN91" s="86" t="str">
        <f>IF(男子複!O96="","",男子複!O96)</f>
        <v/>
      </c>
      <c r="AO91" s="104" t="str">
        <f t="shared" si="8"/>
        <v/>
      </c>
      <c r="AP91" s="86" t="str">
        <f>IF(COUNTIF(女子複!L96,"*Ａ*"),"WDA",IF(COUNTIF(女子複!L96,"*Ｂ*"),"WDB",IF(COUNTIF(女子複!L96,"*Ｃ*"),"WDC",IF(COUNTIF(女子複!L96,"*50*"),"WD50",IF(COUNTIF(女子複!L96,"*40*"),"WD40","")))))</f>
        <v/>
      </c>
      <c r="AQ91" s="86" t="str">
        <f>IF(女子複!M96="","",女子複!M96)</f>
        <v/>
      </c>
      <c r="AR91" s="86" t="str">
        <f>IF(女子複!N96="","",女子複!N96)</f>
        <v/>
      </c>
      <c r="AS91" s="106" t="str">
        <f>IF(女子複!O96="","",女子複!O96)</f>
        <v/>
      </c>
      <c r="AU91" s="86" t="str">
        <f>IF(COUNTIF(混合複!L96,"*一般*"),"XD",IF(COUNTIF(混合複!L96,"*40歳*"),"XD40",IF(COUNTIF(混合複!L96,"*50歳*"),"XD50","")))</f>
        <v/>
      </c>
      <c r="AV91" s="86" t="str">
        <f>IF(混合複!M96="","",混合複!M96)</f>
        <v/>
      </c>
      <c r="AW91" s="86" t="str">
        <f>IF(混合複!N96="","",混合複!N96)</f>
        <v/>
      </c>
      <c r="AX91" s="86" t="str">
        <f>IF(混合複!O96="","",混合複!O96)</f>
        <v/>
      </c>
    </row>
    <row r="92" spans="1:50" x14ac:dyDescent="0.15">
      <c r="A92" s="104"/>
      <c r="Y92" s="105"/>
      <c r="Z92" s="86" t="str">
        <f t="shared" si="5"/>
        <v/>
      </c>
      <c r="AA92" s="86" t="str">
        <f>IF(COUNTIF(男子単!L97,"*Ａ*"),"MSA",IF(COUNTIF(男子単!L97,"*Ｂ*"),"MSB",IF(COUNTIF(男子単!L97,"*Ｃ*"),"MSC","")))</f>
        <v/>
      </c>
      <c r="AB92" s="86" t="str">
        <f>IF(男子単!M97="","",男子単!M97)</f>
        <v/>
      </c>
      <c r="AC92" s="86" t="str">
        <f>IF(男子単!N97="","",男子単!N97)</f>
        <v/>
      </c>
      <c r="AD92" s="86" t="str">
        <f>IF(男子単!O97="","",男子単!O97)</f>
        <v/>
      </c>
      <c r="AE92" s="104" t="str">
        <f t="shared" si="6"/>
        <v/>
      </c>
      <c r="AF92" s="86" t="str">
        <f>IF(COUNTIF(女子単!L97,"*Ａ*"),"WSA",IF(COUNTIF(女子単!L97,"*Ｂ*"),"WSB",IF(COUNTIF(女子単!L97,"*Ｃ*"),"WSC","")))</f>
        <v/>
      </c>
      <c r="AG92" s="86" t="str">
        <f>IF(女子単!M97="","",女子単!M97)</f>
        <v/>
      </c>
      <c r="AH92" s="86" t="str">
        <f>IF(女子単!N97="","",女子単!N97)</f>
        <v/>
      </c>
      <c r="AI92" s="106" t="str">
        <f>IF(女子単!O97="","",女子単!O97)</f>
        <v/>
      </c>
      <c r="AJ92" s="86" t="str">
        <f t="shared" si="7"/>
        <v/>
      </c>
      <c r="AK92" s="86" t="str">
        <f>IF(COUNTIF(男子複!L97,"*Ａ*"),"MDA",IF(COUNTIF(男子複!L97,"*Ｂ*"),"MDB",IF(COUNTIF(男子複!L97,"*Ｃ*"),"MDC",IF(COUNTIF(男子複!L97,"*40*"),"MD40",IF(COUNTIF(男子複!L97,"*50*"),"MD50",IF(COUNTIF(男子複!L97,"*60*"),"MD60",""))))))</f>
        <v/>
      </c>
      <c r="AL92" s="86" t="str">
        <f>IF(男子複!M97="","",男子複!M97)</f>
        <v/>
      </c>
      <c r="AM92" s="86" t="str">
        <f>IF(男子複!N97="","",男子複!N97)</f>
        <v/>
      </c>
      <c r="AN92" s="86" t="str">
        <f>IF(男子複!O97="","",男子複!O97)</f>
        <v/>
      </c>
      <c r="AO92" s="104" t="str">
        <f t="shared" si="8"/>
        <v/>
      </c>
      <c r="AP92" s="86" t="str">
        <f>IF(COUNTIF(女子複!L97,"*Ａ*"),"WDA",IF(COUNTIF(女子複!L97,"*Ｂ*"),"WDB",IF(COUNTIF(女子複!L97,"*Ｃ*"),"WDC",IF(COUNTIF(女子複!L97,"*50*"),"WD50",IF(COUNTIF(女子複!L97,"*40*"),"WD40","")))))</f>
        <v/>
      </c>
      <c r="AQ92" s="86" t="str">
        <f>IF(女子複!M97="","",女子複!M97)</f>
        <v/>
      </c>
      <c r="AR92" s="86" t="str">
        <f>IF(女子複!N97="","",女子複!N97)</f>
        <v/>
      </c>
      <c r="AS92" s="106" t="str">
        <f>IF(女子複!O97="","",女子複!O97)</f>
        <v/>
      </c>
      <c r="AU92" s="86" t="str">
        <f>IF(COUNTIF(混合複!L97,"*一般*"),"XD",IF(COUNTIF(混合複!L97,"*40歳*"),"XD40",IF(COUNTIF(混合複!L97,"*50歳*"),"XD50","")))</f>
        <v/>
      </c>
      <c r="AV92" s="86" t="str">
        <f>IF(混合複!M97="","",混合複!M97)</f>
        <v/>
      </c>
      <c r="AW92" s="86" t="str">
        <f>IF(混合複!N97="","",混合複!N97)</f>
        <v/>
      </c>
      <c r="AX92" s="86" t="str">
        <f>IF(混合複!O97="","",混合複!O97)</f>
        <v/>
      </c>
    </row>
    <row r="93" spans="1:50" x14ac:dyDescent="0.15">
      <c r="A93" s="104"/>
      <c r="Y93" s="105"/>
      <c r="Z93" s="86" t="str">
        <f t="shared" si="5"/>
        <v/>
      </c>
      <c r="AA93" s="86" t="str">
        <f>IF(COUNTIF(男子単!L98,"*Ａ*"),"MSA",IF(COUNTIF(男子単!L98,"*Ｂ*"),"MSB",IF(COUNTIF(男子単!L98,"*Ｃ*"),"MSC","")))</f>
        <v/>
      </c>
      <c r="AB93" s="86" t="str">
        <f>IF(男子単!M98="","",男子単!M98)</f>
        <v/>
      </c>
      <c r="AC93" s="86" t="str">
        <f>IF(男子単!N98="","",男子単!N98)</f>
        <v/>
      </c>
      <c r="AD93" s="86" t="str">
        <f>IF(男子単!O98="","",男子単!O98)</f>
        <v/>
      </c>
      <c r="AE93" s="104" t="str">
        <f t="shared" si="6"/>
        <v/>
      </c>
      <c r="AF93" s="86" t="str">
        <f>IF(COUNTIF(女子単!L98,"*Ａ*"),"WSA",IF(COUNTIF(女子単!L98,"*Ｂ*"),"WSB",IF(COUNTIF(女子単!L98,"*Ｃ*"),"WSC","")))</f>
        <v/>
      </c>
      <c r="AG93" s="86" t="str">
        <f>IF(女子単!M98="","",女子単!M98)</f>
        <v/>
      </c>
      <c r="AH93" s="86" t="str">
        <f>IF(女子単!N98="","",女子単!N98)</f>
        <v/>
      </c>
      <c r="AI93" s="106" t="str">
        <f>IF(女子単!O98="","",女子単!O98)</f>
        <v/>
      </c>
      <c r="AJ93" s="86" t="str">
        <f t="shared" si="7"/>
        <v/>
      </c>
      <c r="AK93" s="86" t="str">
        <f>IF(COUNTIF(男子複!L98,"*Ａ*"),"MDA",IF(COUNTIF(男子複!L98,"*Ｂ*"),"MDB",IF(COUNTIF(男子複!L98,"*Ｃ*"),"MDC",IF(COUNTIF(男子複!L98,"*40*"),"MD40",IF(COUNTIF(男子複!L98,"*50*"),"MD50",IF(COUNTIF(男子複!L98,"*60*"),"MD60",""))))))</f>
        <v/>
      </c>
      <c r="AL93" s="86" t="str">
        <f>IF(男子複!M98="","",男子複!M98)</f>
        <v/>
      </c>
      <c r="AM93" s="86" t="str">
        <f>IF(男子複!N98="","",男子複!N98)</f>
        <v/>
      </c>
      <c r="AN93" s="86" t="str">
        <f>IF(男子複!O98="","",男子複!O98)</f>
        <v/>
      </c>
      <c r="AO93" s="104" t="str">
        <f t="shared" si="8"/>
        <v/>
      </c>
      <c r="AP93" s="86" t="str">
        <f>IF(COUNTIF(女子複!L98,"*Ａ*"),"WDA",IF(COUNTIF(女子複!L98,"*Ｂ*"),"WDB",IF(COUNTIF(女子複!L98,"*Ｃ*"),"WDC",IF(COUNTIF(女子複!L98,"*50*"),"WD50",IF(COUNTIF(女子複!L98,"*40*"),"WD40","")))))</f>
        <v/>
      </c>
      <c r="AQ93" s="86" t="str">
        <f>IF(女子複!M98="","",女子複!M98)</f>
        <v/>
      </c>
      <c r="AR93" s="86" t="str">
        <f>IF(女子複!N98="","",女子複!N98)</f>
        <v/>
      </c>
      <c r="AS93" s="106" t="str">
        <f>IF(女子複!O98="","",女子複!O98)</f>
        <v/>
      </c>
      <c r="AU93" s="86" t="str">
        <f>IF(COUNTIF(混合複!L98,"*一般*"),"XD",IF(COUNTIF(混合複!L98,"*40歳*"),"XD40",IF(COUNTIF(混合複!L98,"*50歳*"),"XD50","")))</f>
        <v/>
      </c>
      <c r="AV93" s="86" t="str">
        <f>IF(混合複!M98="","",混合複!M98)</f>
        <v/>
      </c>
      <c r="AW93" s="86" t="str">
        <f>IF(混合複!N98="","",混合複!N98)</f>
        <v/>
      </c>
      <c r="AX93" s="86" t="str">
        <f>IF(混合複!O98="","",混合複!O98)</f>
        <v/>
      </c>
    </row>
    <row r="94" spans="1:50" x14ac:dyDescent="0.15">
      <c r="A94" s="104"/>
      <c r="Y94" s="105"/>
      <c r="Z94" s="86" t="str">
        <f t="shared" si="5"/>
        <v/>
      </c>
      <c r="AA94" s="86" t="str">
        <f>IF(COUNTIF(男子単!L99,"*Ａ*"),"MSA",IF(COUNTIF(男子単!L99,"*Ｂ*"),"MSB",IF(COUNTIF(男子単!L99,"*Ｃ*"),"MSC","")))</f>
        <v/>
      </c>
      <c r="AB94" s="86" t="str">
        <f>IF(男子単!M99="","",男子単!M99)</f>
        <v/>
      </c>
      <c r="AC94" s="86" t="str">
        <f>IF(男子単!N99="","",男子単!N99)</f>
        <v/>
      </c>
      <c r="AD94" s="86" t="str">
        <f>IF(男子単!O99="","",男子単!O99)</f>
        <v/>
      </c>
      <c r="AE94" s="104" t="str">
        <f t="shared" si="6"/>
        <v/>
      </c>
      <c r="AF94" s="86" t="str">
        <f>IF(COUNTIF(女子単!L99,"*Ａ*"),"WSA",IF(COUNTIF(女子単!L99,"*Ｂ*"),"WSB",IF(COUNTIF(女子単!L99,"*Ｃ*"),"WSC","")))</f>
        <v/>
      </c>
      <c r="AG94" s="86" t="str">
        <f>IF(女子単!M99="","",女子単!M99)</f>
        <v/>
      </c>
      <c r="AH94" s="86" t="str">
        <f>IF(女子単!N99="","",女子単!N99)</f>
        <v/>
      </c>
      <c r="AI94" s="106" t="str">
        <f>IF(女子単!O99="","",女子単!O99)</f>
        <v/>
      </c>
      <c r="AJ94" s="86" t="str">
        <f t="shared" si="7"/>
        <v/>
      </c>
      <c r="AK94" s="86" t="str">
        <f>IF(COUNTIF(男子複!L99,"*Ａ*"),"MDA",IF(COUNTIF(男子複!L99,"*Ｂ*"),"MDB",IF(COUNTIF(男子複!L99,"*Ｃ*"),"MDC",IF(COUNTIF(男子複!L99,"*40*"),"MD40",IF(COUNTIF(男子複!L99,"*50*"),"MD50",IF(COUNTIF(男子複!L99,"*60*"),"MD60",""))))))</f>
        <v/>
      </c>
      <c r="AL94" s="86" t="str">
        <f>IF(男子複!M99="","",男子複!M99)</f>
        <v/>
      </c>
      <c r="AM94" s="86" t="str">
        <f>IF(男子複!N99="","",男子複!N99)</f>
        <v/>
      </c>
      <c r="AN94" s="86" t="str">
        <f>IF(男子複!O99="","",男子複!O99)</f>
        <v/>
      </c>
      <c r="AO94" s="104" t="str">
        <f t="shared" si="8"/>
        <v/>
      </c>
      <c r="AP94" s="86" t="str">
        <f>IF(COUNTIF(女子複!L99,"*Ａ*"),"WDA",IF(COUNTIF(女子複!L99,"*Ｂ*"),"WDB",IF(COUNTIF(女子複!L99,"*Ｃ*"),"WDC",IF(COUNTIF(女子複!L99,"*50*"),"WD50",IF(COUNTIF(女子複!L99,"*40*"),"WD40","")))))</f>
        <v/>
      </c>
      <c r="AQ94" s="86" t="str">
        <f>IF(女子複!M99="","",女子複!M99)</f>
        <v/>
      </c>
      <c r="AR94" s="86" t="str">
        <f>IF(女子複!N99="","",女子複!N99)</f>
        <v/>
      </c>
      <c r="AS94" s="106" t="str">
        <f>IF(女子複!O99="","",女子複!O99)</f>
        <v/>
      </c>
      <c r="AU94" s="86" t="str">
        <f>IF(COUNTIF(混合複!L99,"*一般*"),"XD",IF(COUNTIF(混合複!L99,"*40歳*"),"XD40",IF(COUNTIF(混合複!L99,"*50歳*"),"XD50","")))</f>
        <v/>
      </c>
      <c r="AV94" s="86" t="str">
        <f>IF(混合複!M99="","",混合複!M99)</f>
        <v/>
      </c>
      <c r="AW94" s="86" t="str">
        <f>IF(混合複!N99="","",混合複!N99)</f>
        <v/>
      </c>
      <c r="AX94" s="86" t="str">
        <f>IF(混合複!O99="","",混合複!O99)</f>
        <v/>
      </c>
    </row>
    <row r="95" spans="1:50" x14ac:dyDescent="0.15">
      <c r="A95" s="104"/>
      <c r="Y95" s="105"/>
      <c r="Z95" s="86" t="str">
        <f t="shared" si="5"/>
        <v/>
      </c>
      <c r="AA95" s="86" t="str">
        <f>IF(COUNTIF(男子単!L100,"*Ａ*"),"MSA",IF(COUNTIF(男子単!L100,"*Ｂ*"),"MSB",IF(COUNTIF(男子単!L100,"*Ｃ*"),"MSC","")))</f>
        <v/>
      </c>
      <c r="AB95" s="86" t="str">
        <f>IF(男子単!M100="","",男子単!M100)</f>
        <v/>
      </c>
      <c r="AC95" s="86" t="str">
        <f>IF(男子単!N100="","",男子単!N100)</f>
        <v/>
      </c>
      <c r="AD95" s="86" t="str">
        <f>IF(男子単!O100="","",男子単!O100)</f>
        <v/>
      </c>
      <c r="AE95" s="104" t="str">
        <f t="shared" si="6"/>
        <v/>
      </c>
      <c r="AF95" s="86" t="str">
        <f>IF(COUNTIF(女子単!L100,"*Ａ*"),"WSA",IF(COUNTIF(女子単!L100,"*Ｂ*"),"WSB",IF(COUNTIF(女子単!L100,"*Ｃ*"),"WSC","")))</f>
        <v/>
      </c>
      <c r="AG95" s="86" t="str">
        <f>IF(女子単!M100="","",女子単!M100)</f>
        <v/>
      </c>
      <c r="AH95" s="86" t="str">
        <f>IF(女子単!N100="","",女子単!N100)</f>
        <v/>
      </c>
      <c r="AI95" s="106" t="str">
        <f>IF(女子単!O100="","",女子単!O100)</f>
        <v/>
      </c>
      <c r="AJ95" s="86" t="str">
        <f t="shared" si="7"/>
        <v/>
      </c>
      <c r="AK95" s="86" t="str">
        <f>IF(COUNTIF(男子複!L100,"*Ａ*"),"MDA",IF(COUNTIF(男子複!L100,"*Ｂ*"),"MDB",IF(COUNTIF(男子複!L100,"*Ｃ*"),"MDC",IF(COUNTIF(男子複!L100,"*40*"),"MD40",IF(COUNTIF(男子複!L100,"*50*"),"MD50",IF(COUNTIF(男子複!L100,"*60*"),"MD60",""))))))</f>
        <v/>
      </c>
      <c r="AL95" s="86" t="str">
        <f>IF(男子複!M100="","",男子複!M100)</f>
        <v/>
      </c>
      <c r="AM95" s="86" t="str">
        <f>IF(男子複!N100="","",男子複!N100)</f>
        <v/>
      </c>
      <c r="AN95" s="86" t="str">
        <f>IF(男子複!O100="","",男子複!O100)</f>
        <v/>
      </c>
      <c r="AO95" s="104" t="str">
        <f t="shared" si="8"/>
        <v/>
      </c>
      <c r="AP95" s="86" t="str">
        <f>IF(COUNTIF(女子複!L100,"*Ａ*"),"WDA",IF(COUNTIF(女子複!L100,"*Ｂ*"),"WDB",IF(COUNTIF(女子複!L100,"*Ｃ*"),"WDC",IF(COUNTIF(女子複!L100,"*50*"),"WD50",IF(COUNTIF(女子複!L100,"*40*"),"WD40","")))))</f>
        <v/>
      </c>
      <c r="AQ95" s="86" t="str">
        <f>IF(女子複!M100="","",女子複!M100)</f>
        <v/>
      </c>
      <c r="AR95" s="86" t="str">
        <f>IF(女子複!N100="","",女子複!N100)</f>
        <v/>
      </c>
      <c r="AS95" s="106" t="str">
        <f>IF(女子複!O100="","",女子複!O100)</f>
        <v/>
      </c>
      <c r="AU95" s="86" t="str">
        <f>IF(COUNTIF(混合複!L100,"*一般*"),"XD",IF(COUNTIF(混合複!L100,"*40歳*"),"XD40",IF(COUNTIF(混合複!L100,"*50歳*"),"XD50","")))</f>
        <v/>
      </c>
      <c r="AV95" s="86" t="str">
        <f>IF(混合複!M100="","",混合複!M100)</f>
        <v/>
      </c>
      <c r="AW95" s="86" t="str">
        <f>IF(混合複!N100="","",混合複!N100)</f>
        <v/>
      </c>
      <c r="AX95" s="86" t="str">
        <f>IF(混合複!O100="","",混合複!O100)</f>
        <v/>
      </c>
    </row>
    <row r="96" spans="1:50" x14ac:dyDescent="0.15">
      <c r="A96" s="104"/>
      <c r="Y96" s="105"/>
      <c r="Z96" s="86" t="str">
        <f t="shared" si="5"/>
        <v/>
      </c>
      <c r="AA96" s="86" t="str">
        <f>IF(COUNTIF(男子単!L101,"*Ａ*"),"MSA",IF(COUNTIF(男子単!L101,"*Ｂ*"),"MSB",IF(COUNTIF(男子単!L101,"*Ｃ*"),"MSC","")))</f>
        <v/>
      </c>
      <c r="AB96" s="86" t="str">
        <f>IF(男子単!M101="","",男子単!M101)</f>
        <v/>
      </c>
      <c r="AC96" s="86" t="str">
        <f>IF(男子単!N101="","",男子単!N101)</f>
        <v/>
      </c>
      <c r="AD96" s="86" t="str">
        <f>IF(男子単!O101="","",男子単!O101)</f>
        <v/>
      </c>
      <c r="AE96" s="104" t="str">
        <f t="shared" si="6"/>
        <v/>
      </c>
      <c r="AF96" s="86" t="str">
        <f>IF(COUNTIF(女子単!L101,"*Ａ*"),"WSA",IF(COUNTIF(女子単!L101,"*Ｂ*"),"WSB",IF(COUNTIF(女子単!L101,"*Ｃ*"),"WSC","")))</f>
        <v/>
      </c>
      <c r="AG96" s="86" t="str">
        <f>IF(女子単!M101="","",女子単!M101)</f>
        <v/>
      </c>
      <c r="AH96" s="86" t="str">
        <f>IF(女子単!N101="","",女子単!N101)</f>
        <v/>
      </c>
      <c r="AI96" s="106" t="str">
        <f>IF(女子単!O101="","",女子単!O101)</f>
        <v/>
      </c>
      <c r="AJ96" s="86" t="str">
        <f t="shared" si="7"/>
        <v/>
      </c>
      <c r="AK96" s="86" t="str">
        <f>IF(COUNTIF(男子複!L101,"*Ａ*"),"MDA",IF(COUNTIF(男子複!L101,"*Ｂ*"),"MDB",IF(COUNTIF(男子複!L101,"*Ｃ*"),"MDC",IF(COUNTIF(男子複!L101,"*40*"),"MD40",IF(COUNTIF(男子複!L101,"*50*"),"MD50",IF(COUNTIF(男子複!L101,"*60*"),"MD60",""))))))</f>
        <v/>
      </c>
      <c r="AL96" s="86" t="str">
        <f>IF(男子複!M101="","",男子複!M101)</f>
        <v/>
      </c>
      <c r="AM96" s="86" t="str">
        <f>IF(男子複!N101="","",男子複!N101)</f>
        <v/>
      </c>
      <c r="AN96" s="86" t="str">
        <f>IF(男子複!O101="","",男子複!O101)</f>
        <v/>
      </c>
      <c r="AO96" s="104" t="str">
        <f t="shared" si="8"/>
        <v/>
      </c>
      <c r="AP96" s="86" t="str">
        <f>IF(COUNTIF(女子複!L101,"*Ａ*"),"WDA",IF(COUNTIF(女子複!L101,"*Ｂ*"),"WDB",IF(COUNTIF(女子複!L101,"*Ｃ*"),"WDC",IF(COUNTIF(女子複!L101,"*50*"),"WD50",IF(COUNTIF(女子複!L101,"*40*"),"WD40","")))))</f>
        <v/>
      </c>
      <c r="AQ96" s="86" t="str">
        <f>IF(女子複!M101="","",女子複!M101)</f>
        <v/>
      </c>
      <c r="AR96" s="86" t="str">
        <f>IF(女子複!N101="","",女子複!N101)</f>
        <v/>
      </c>
      <c r="AS96" s="106" t="str">
        <f>IF(女子複!O101="","",女子複!O101)</f>
        <v/>
      </c>
      <c r="AU96" s="86" t="str">
        <f>IF(COUNTIF(混合複!L101,"*一般*"),"XD",IF(COUNTIF(混合複!L101,"*40歳*"),"XD40",IF(COUNTIF(混合複!L101,"*50歳*"),"XD50","")))</f>
        <v/>
      </c>
      <c r="AV96" s="86" t="str">
        <f>IF(混合複!M101="","",混合複!M101)</f>
        <v/>
      </c>
      <c r="AW96" s="86" t="str">
        <f>IF(混合複!N101="","",混合複!N101)</f>
        <v/>
      </c>
      <c r="AX96" s="86" t="str">
        <f>IF(混合複!O101="","",混合複!O101)</f>
        <v/>
      </c>
    </row>
    <row r="97" spans="1:50" x14ac:dyDescent="0.15">
      <c r="A97" s="104"/>
      <c r="Y97" s="105"/>
      <c r="Z97" s="86" t="str">
        <f t="shared" si="5"/>
        <v/>
      </c>
      <c r="AA97" s="86" t="str">
        <f>IF(COUNTIF(男子単!L102,"*Ａ*"),"MSA",IF(COUNTIF(男子単!L102,"*Ｂ*"),"MSB",IF(COUNTIF(男子単!L102,"*Ｃ*"),"MSC","")))</f>
        <v/>
      </c>
      <c r="AB97" s="86" t="str">
        <f>IF(男子単!M102="","",男子単!M102)</f>
        <v/>
      </c>
      <c r="AC97" s="86" t="str">
        <f>IF(男子単!N102="","",男子単!N102)</f>
        <v/>
      </c>
      <c r="AD97" s="86" t="str">
        <f>IF(男子単!O102="","",男子単!O102)</f>
        <v/>
      </c>
      <c r="AE97" s="104" t="str">
        <f t="shared" si="6"/>
        <v/>
      </c>
      <c r="AF97" s="86" t="str">
        <f>IF(COUNTIF(女子単!L102,"*Ａ*"),"WSA",IF(COUNTIF(女子単!L102,"*Ｂ*"),"WSB",IF(COUNTIF(女子単!L102,"*Ｃ*"),"WSC","")))</f>
        <v/>
      </c>
      <c r="AG97" s="86" t="str">
        <f>IF(女子単!M102="","",女子単!M102)</f>
        <v/>
      </c>
      <c r="AH97" s="86" t="str">
        <f>IF(女子単!N102="","",女子単!N102)</f>
        <v/>
      </c>
      <c r="AI97" s="106" t="str">
        <f>IF(女子単!O102="","",女子単!O102)</f>
        <v/>
      </c>
      <c r="AJ97" s="86" t="str">
        <f t="shared" si="7"/>
        <v/>
      </c>
      <c r="AK97" s="86" t="str">
        <f>IF(COUNTIF(男子複!L102,"*Ａ*"),"MDA",IF(COUNTIF(男子複!L102,"*Ｂ*"),"MDB",IF(COUNTIF(男子複!L102,"*Ｃ*"),"MDC",IF(COUNTIF(男子複!L102,"*40*"),"MD40",IF(COUNTIF(男子複!L102,"*50*"),"MD50",IF(COUNTIF(男子複!L102,"*60*"),"MD60",""))))))</f>
        <v/>
      </c>
      <c r="AL97" s="86" t="str">
        <f>IF(男子複!M102="","",男子複!M102)</f>
        <v/>
      </c>
      <c r="AM97" s="86" t="str">
        <f>IF(男子複!N102="","",男子複!N102)</f>
        <v/>
      </c>
      <c r="AN97" s="86" t="str">
        <f>IF(男子複!O102="","",男子複!O102)</f>
        <v/>
      </c>
      <c r="AO97" s="104" t="str">
        <f t="shared" si="8"/>
        <v/>
      </c>
      <c r="AP97" s="86" t="str">
        <f>IF(COUNTIF(女子複!L102,"*Ａ*"),"WDA",IF(COUNTIF(女子複!L102,"*Ｂ*"),"WDB",IF(COUNTIF(女子複!L102,"*Ｃ*"),"WDC",IF(COUNTIF(女子複!L102,"*50*"),"WD50",IF(COUNTIF(女子複!L102,"*40*"),"WD40","")))))</f>
        <v/>
      </c>
      <c r="AQ97" s="86" t="str">
        <f>IF(女子複!M102="","",女子複!M102)</f>
        <v/>
      </c>
      <c r="AR97" s="86" t="str">
        <f>IF(女子複!N102="","",女子複!N102)</f>
        <v/>
      </c>
      <c r="AS97" s="106" t="str">
        <f>IF(女子複!O102="","",女子複!O102)</f>
        <v/>
      </c>
      <c r="AU97" s="86" t="str">
        <f>IF(COUNTIF(混合複!L102,"*一般*"),"XD",IF(COUNTIF(混合複!L102,"*40歳*"),"XD40",IF(COUNTIF(混合複!L102,"*50歳*"),"XD50","")))</f>
        <v/>
      </c>
      <c r="AV97" s="86" t="str">
        <f>IF(混合複!M102="","",混合複!M102)</f>
        <v/>
      </c>
      <c r="AW97" s="86" t="str">
        <f>IF(混合複!N102="","",混合複!N102)</f>
        <v/>
      </c>
      <c r="AX97" s="86" t="str">
        <f>IF(混合複!O102="","",混合複!O102)</f>
        <v/>
      </c>
    </row>
    <row r="98" spans="1:50" x14ac:dyDescent="0.15">
      <c r="A98" s="104"/>
      <c r="Y98" s="105"/>
      <c r="Z98" s="86" t="str">
        <f t="shared" si="5"/>
        <v/>
      </c>
      <c r="AA98" s="86" t="str">
        <f>IF(COUNTIF(男子単!L103,"*Ａ*"),"MSA",IF(COUNTIF(男子単!L103,"*Ｂ*"),"MSB",IF(COUNTIF(男子単!L103,"*Ｃ*"),"MSC","")))</f>
        <v/>
      </c>
      <c r="AB98" s="86" t="str">
        <f>IF(男子単!M103="","",男子単!M103)</f>
        <v/>
      </c>
      <c r="AC98" s="86" t="str">
        <f>IF(男子単!N103="","",男子単!N103)</f>
        <v/>
      </c>
      <c r="AD98" s="86" t="str">
        <f>IF(男子単!O103="","",男子単!O103)</f>
        <v/>
      </c>
      <c r="AE98" s="104" t="str">
        <f t="shared" si="6"/>
        <v/>
      </c>
      <c r="AF98" s="86" t="str">
        <f>IF(COUNTIF(女子単!L103,"*Ａ*"),"WSA",IF(COUNTIF(女子単!L103,"*Ｂ*"),"WSB",IF(COUNTIF(女子単!L103,"*Ｃ*"),"WSC","")))</f>
        <v/>
      </c>
      <c r="AG98" s="86" t="str">
        <f>IF(女子単!M103="","",女子単!M103)</f>
        <v/>
      </c>
      <c r="AH98" s="86" t="str">
        <f>IF(女子単!N103="","",女子単!N103)</f>
        <v/>
      </c>
      <c r="AI98" s="106" t="str">
        <f>IF(女子単!O103="","",女子単!O103)</f>
        <v/>
      </c>
      <c r="AJ98" s="86" t="str">
        <f t="shared" si="7"/>
        <v/>
      </c>
      <c r="AK98" s="86" t="str">
        <f>IF(COUNTIF(男子複!L103,"*Ａ*"),"MDA",IF(COUNTIF(男子複!L103,"*Ｂ*"),"MDB",IF(COUNTIF(男子複!L103,"*Ｃ*"),"MDC",IF(COUNTIF(男子複!L103,"*40*"),"MD40",IF(COUNTIF(男子複!L103,"*50*"),"MD50",IF(COUNTIF(男子複!L103,"*60*"),"MD60",""))))))</f>
        <v/>
      </c>
      <c r="AL98" s="86" t="str">
        <f>IF(男子複!M103="","",男子複!M103)</f>
        <v/>
      </c>
      <c r="AM98" s="86" t="str">
        <f>IF(男子複!N103="","",男子複!N103)</f>
        <v/>
      </c>
      <c r="AN98" s="86" t="str">
        <f>IF(男子複!O103="","",男子複!O103)</f>
        <v/>
      </c>
      <c r="AO98" s="104" t="str">
        <f t="shared" si="8"/>
        <v/>
      </c>
      <c r="AP98" s="86" t="str">
        <f>IF(COUNTIF(女子複!L103,"*Ａ*"),"WDA",IF(COUNTIF(女子複!L103,"*Ｂ*"),"WDB",IF(COUNTIF(女子複!L103,"*Ｃ*"),"WDC",IF(COUNTIF(女子複!L103,"*50*"),"WD50",IF(COUNTIF(女子複!L103,"*40*"),"WD40","")))))</f>
        <v/>
      </c>
      <c r="AQ98" s="86" t="str">
        <f>IF(女子複!M103="","",女子複!M103)</f>
        <v/>
      </c>
      <c r="AR98" s="86" t="str">
        <f>IF(女子複!N103="","",女子複!N103)</f>
        <v/>
      </c>
      <c r="AS98" s="106" t="str">
        <f>IF(女子複!O103="","",女子複!O103)</f>
        <v/>
      </c>
      <c r="AU98" s="86" t="str">
        <f>IF(COUNTIF(混合複!L103,"*一般*"),"XD",IF(COUNTIF(混合複!L103,"*40歳*"),"XD40",IF(COUNTIF(混合複!L103,"*50歳*"),"XD50","")))</f>
        <v/>
      </c>
      <c r="AV98" s="86" t="str">
        <f>IF(混合複!M103="","",混合複!M103)</f>
        <v/>
      </c>
      <c r="AW98" s="86" t="str">
        <f>IF(混合複!N103="","",混合複!N103)</f>
        <v/>
      </c>
      <c r="AX98" s="86" t="str">
        <f>IF(混合複!O103="","",混合複!O103)</f>
        <v/>
      </c>
    </row>
    <row r="99" spans="1:50" x14ac:dyDescent="0.15">
      <c r="A99" s="104"/>
      <c r="Y99" s="105"/>
      <c r="Z99" s="86" t="str">
        <f t="shared" si="5"/>
        <v/>
      </c>
      <c r="AA99" s="86" t="str">
        <f>IF(COUNTIF(男子単!L104,"*Ａ*"),"MSA",IF(COUNTIF(男子単!L104,"*Ｂ*"),"MSB",IF(COUNTIF(男子単!L104,"*Ｃ*"),"MSC","")))</f>
        <v/>
      </c>
      <c r="AB99" s="86" t="str">
        <f>IF(男子単!M104="","",男子単!M104)</f>
        <v/>
      </c>
      <c r="AC99" s="86" t="str">
        <f>IF(男子単!N104="","",男子単!N104)</f>
        <v/>
      </c>
      <c r="AD99" s="86" t="str">
        <f>IF(男子単!O104="","",男子単!O104)</f>
        <v/>
      </c>
      <c r="AE99" s="104" t="str">
        <f t="shared" si="6"/>
        <v/>
      </c>
      <c r="AF99" s="86" t="str">
        <f>IF(COUNTIF(女子単!L104,"*Ａ*"),"WSA",IF(COUNTIF(女子単!L104,"*Ｂ*"),"WSB",IF(COUNTIF(女子単!L104,"*Ｃ*"),"WSC","")))</f>
        <v/>
      </c>
      <c r="AG99" s="86" t="str">
        <f>IF(女子単!M104="","",女子単!M104)</f>
        <v/>
      </c>
      <c r="AH99" s="86" t="str">
        <f>IF(女子単!N104="","",女子単!N104)</f>
        <v/>
      </c>
      <c r="AI99" s="106" t="str">
        <f>IF(女子単!O104="","",女子単!O104)</f>
        <v/>
      </c>
      <c r="AJ99" s="86" t="str">
        <f t="shared" si="7"/>
        <v/>
      </c>
      <c r="AK99" s="86" t="str">
        <f>IF(COUNTIF(男子複!L104,"*Ａ*"),"MDA",IF(COUNTIF(男子複!L104,"*Ｂ*"),"MDB",IF(COUNTIF(男子複!L104,"*Ｃ*"),"MDC",IF(COUNTIF(男子複!L104,"*40*"),"MD40",IF(COUNTIF(男子複!L104,"*50*"),"MD50",IF(COUNTIF(男子複!L104,"*60*"),"MD60",""))))))</f>
        <v/>
      </c>
      <c r="AL99" s="86" t="str">
        <f>IF(男子複!M104="","",男子複!M104)</f>
        <v/>
      </c>
      <c r="AM99" s="86" t="str">
        <f>IF(男子複!N104="","",男子複!N104)</f>
        <v/>
      </c>
      <c r="AN99" s="86" t="str">
        <f>IF(男子複!O104="","",男子複!O104)</f>
        <v/>
      </c>
      <c r="AO99" s="104" t="str">
        <f t="shared" si="8"/>
        <v/>
      </c>
      <c r="AP99" s="86" t="str">
        <f>IF(COUNTIF(女子複!L104,"*Ａ*"),"WDA",IF(COUNTIF(女子複!L104,"*Ｂ*"),"WDB",IF(COUNTIF(女子複!L104,"*Ｃ*"),"WDC",IF(COUNTIF(女子複!L104,"*50*"),"WD50",IF(COUNTIF(女子複!L104,"*40*"),"WD40","")))))</f>
        <v/>
      </c>
      <c r="AQ99" s="86" t="str">
        <f>IF(女子複!M104="","",女子複!M104)</f>
        <v/>
      </c>
      <c r="AR99" s="86" t="str">
        <f>IF(女子複!N104="","",女子複!N104)</f>
        <v/>
      </c>
      <c r="AS99" s="106" t="str">
        <f>IF(女子複!O104="","",女子複!O104)</f>
        <v/>
      </c>
      <c r="AU99" s="86" t="str">
        <f>IF(COUNTIF(混合複!L104,"*一般*"),"XD",IF(COUNTIF(混合複!L104,"*40歳*"),"XD40",IF(COUNTIF(混合複!L104,"*50歳*"),"XD50","")))</f>
        <v/>
      </c>
      <c r="AV99" s="86" t="str">
        <f>IF(混合複!M104="","",混合複!M104)</f>
        <v/>
      </c>
      <c r="AW99" s="86" t="str">
        <f>IF(混合複!N104="","",混合複!N104)</f>
        <v/>
      </c>
      <c r="AX99" s="86" t="str">
        <f>IF(混合複!O104="","",混合複!O104)</f>
        <v/>
      </c>
    </row>
    <row r="100" spans="1:50" x14ac:dyDescent="0.15">
      <c r="A100" s="104"/>
      <c r="Y100" s="105"/>
      <c r="Z100" s="86" t="str">
        <f t="shared" si="5"/>
        <v/>
      </c>
      <c r="AA100" s="86" t="str">
        <f>IF(COUNTIF(男子単!L105,"*Ａ*"),"MSA",IF(COUNTIF(男子単!L105,"*Ｂ*"),"MSB",IF(COUNTIF(男子単!L105,"*Ｃ*"),"MSC","")))</f>
        <v/>
      </c>
      <c r="AB100" s="86" t="str">
        <f>IF(男子単!M105="","",男子単!M105)</f>
        <v/>
      </c>
      <c r="AC100" s="86" t="str">
        <f>IF(男子単!N105="","",男子単!N105)</f>
        <v/>
      </c>
      <c r="AD100" s="86" t="str">
        <f>IF(男子単!O105="","",男子単!O105)</f>
        <v/>
      </c>
      <c r="AE100" s="104" t="str">
        <f t="shared" si="6"/>
        <v/>
      </c>
      <c r="AF100" s="86" t="str">
        <f>IF(COUNTIF(女子単!L105,"*Ａ*"),"WSA",IF(COUNTIF(女子単!L105,"*Ｂ*"),"WSB",IF(COUNTIF(女子単!L105,"*Ｃ*"),"WSC","")))</f>
        <v/>
      </c>
      <c r="AG100" s="86" t="str">
        <f>IF(女子単!M105="","",女子単!M105)</f>
        <v/>
      </c>
      <c r="AH100" s="86" t="str">
        <f>IF(女子単!N105="","",女子単!N105)</f>
        <v/>
      </c>
      <c r="AI100" s="106" t="str">
        <f>IF(女子単!O105="","",女子単!O105)</f>
        <v/>
      </c>
      <c r="AJ100" s="86" t="str">
        <f t="shared" si="7"/>
        <v/>
      </c>
      <c r="AK100" s="86" t="str">
        <f>IF(COUNTIF(男子複!L105,"*Ａ*"),"MDA",IF(COUNTIF(男子複!L105,"*Ｂ*"),"MDB",IF(COUNTIF(男子複!L105,"*Ｃ*"),"MDC",IF(COUNTIF(男子複!L105,"*40*"),"MD40",IF(COUNTIF(男子複!L105,"*50*"),"MD50",IF(COUNTIF(男子複!L105,"*60*"),"MD60",""))))))</f>
        <v/>
      </c>
      <c r="AL100" s="86" t="str">
        <f>IF(男子複!M105="","",男子複!M105)</f>
        <v/>
      </c>
      <c r="AM100" s="86" t="str">
        <f>IF(男子複!N105="","",男子複!N105)</f>
        <v/>
      </c>
      <c r="AN100" s="86" t="str">
        <f>IF(男子複!O105="","",男子複!O105)</f>
        <v/>
      </c>
      <c r="AO100" s="104" t="str">
        <f t="shared" si="8"/>
        <v/>
      </c>
      <c r="AP100" s="86" t="str">
        <f>IF(COUNTIF(女子複!L105,"*Ａ*"),"WDA",IF(COUNTIF(女子複!L105,"*Ｂ*"),"WDB",IF(COUNTIF(女子複!L105,"*Ｃ*"),"WDC",IF(COUNTIF(女子複!L105,"*50*"),"WD50",IF(COUNTIF(女子複!L105,"*40*"),"WD40","")))))</f>
        <v/>
      </c>
      <c r="AQ100" s="86" t="str">
        <f>IF(女子複!M105="","",女子複!M105)</f>
        <v/>
      </c>
      <c r="AR100" s="86" t="str">
        <f>IF(女子複!N105="","",女子複!N105)</f>
        <v/>
      </c>
      <c r="AS100" s="106" t="str">
        <f>IF(女子複!O105="","",女子複!O105)</f>
        <v/>
      </c>
      <c r="AU100" s="86" t="str">
        <f>IF(COUNTIF(混合複!L105,"*一般*"),"XD",IF(COUNTIF(混合複!L105,"*40歳*"),"XD40",IF(COUNTIF(混合複!L105,"*50歳*"),"XD50","")))</f>
        <v/>
      </c>
      <c r="AV100" s="86" t="str">
        <f>IF(混合複!M105="","",混合複!M105)</f>
        <v/>
      </c>
      <c r="AW100" s="86" t="str">
        <f>IF(混合複!N105="","",混合複!N105)</f>
        <v/>
      </c>
      <c r="AX100" s="86" t="str">
        <f>IF(混合複!O105="","",混合複!O105)</f>
        <v/>
      </c>
    </row>
  </sheetData>
  <sheetProtection sheet="1" objects="1" scenarios="1"/>
  <phoneticPr fontId="8"/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申込用紙</vt:lpstr>
      <vt:lpstr>男子単</vt:lpstr>
      <vt:lpstr>女子単</vt:lpstr>
      <vt:lpstr>男子複</vt:lpstr>
      <vt:lpstr>女子複</vt:lpstr>
      <vt:lpstr>混合複</vt:lpstr>
      <vt:lpstr>集約</vt:lpstr>
      <vt:lpstr>混合複!Print_Area</vt:lpstr>
      <vt:lpstr>女子単!Print_Area</vt:lpstr>
      <vt:lpstr>女子複!Print_Area</vt:lpstr>
      <vt:lpstr>申込用紙!Print_Area</vt:lpstr>
      <vt:lpstr>男子単!Print_Area</vt:lpstr>
      <vt:lpstr>男子複!Print_Area</vt:lpstr>
      <vt:lpstr>混合複!Print_Titles</vt:lpstr>
      <vt:lpstr>女子単!Print_Titles</vt:lpstr>
      <vt:lpstr>女子複!Print_Titles</vt:lpstr>
      <vt:lpstr>男子単!Print_Titles</vt:lpstr>
      <vt:lpstr>男子複!Print_Titles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名古屋市民選手権大会申込用紙</dc:title>
  <dc:creator>名古屋市バドミントン協会</dc:creator>
  <cp:lastModifiedBy>A31J</cp:lastModifiedBy>
  <cp:lastPrinted>2016-12-21T06:35:30Z</cp:lastPrinted>
  <dcterms:created xsi:type="dcterms:W3CDTF">2014-12-18T05:57:37Z</dcterms:created>
  <dcterms:modified xsi:type="dcterms:W3CDTF">2020-12-16T08:20:01Z</dcterms:modified>
</cp:coreProperties>
</file>