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小学生部会\H31\春季大会要項変更案\"/>
    </mc:Choice>
  </mc:AlternateContent>
  <bookViews>
    <workbookView xWindow="0" yWindow="0" windowWidth="18840" windowHeight="8985"/>
  </bookViews>
  <sheets>
    <sheet name="男　子" sheetId="4" r:id="rId1"/>
    <sheet name="女　子" sheetId="2" r:id="rId2"/>
    <sheet name="総括表" sheetId="3" r:id="rId3"/>
  </sheets>
  <definedNames>
    <definedName name="_xlnm.Print_Area" localSheetId="1">'女　子'!$B$1:$K$38</definedName>
    <definedName name="_xlnm.Print_Area" localSheetId="2">総括表!$B$1:$G$31</definedName>
    <definedName name="_xlnm.Print_Area" localSheetId="0">'男　子'!$B$1:$K$38</definedName>
    <definedName name="一年Ｓ">'男　子'!$AK$5:$AK$15</definedName>
    <definedName name="五年Ｓ">'男　子'!$AG$5:$AG$15</definedName>
    <definedName name="五年以下Ｄ">'男　子'!$AC$5:$AC$15</definedName>
    <definedName name="三年Ｓ">'男　子'!$AI$5:$AI$15</definedName>
    <definedName name="三年以下Ｄ">'男　子'!$AE$5:$AE$15</definedName>
    <definedName name="四年Ｓ">'男　子'!$AH$5:$AH$15</definedName>
    <definedName name="四年以下Ｄ">'男　子'!$AD$5:$AD$15</definedName>
    <definedName name="種目3">'男　子'!$Z$6:$Z$9</definedName>
    <definedName name="種目4">'男　子'!$AA$6:$AA$11</definedName>
    <definedName name="二年Ｓ">'男　子'!$AJ$5:$AJ$15</definedName>
    <definedName name="六年Ｓ">'男　子'!$AF$5:$AF$15</definedName>
    <definedName name="六年以下Ｄ">'男　子'!$AB$5:$AB$15</definedName>
    <definedName name="六年以下S">'男　子'!$AF$5:$AF$15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F24" i="3" l="1"/>
  <c r="F23" i="3"/>
  <c r="F22" i="3"/>
  <c r="F21" i="3"/>
  <c r="F20" i="3"/>
  <c r="F19" i="3"/>
  <c r="F18" i="3"/>
  <c r="F17" i="3"/>
  <c r="F16" i="3"/>
  <c r="F15" i="3"/>
  <c r="D6" i="2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J58" i="2"/>
  <c r="H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79" i="4"/>
  <c r="H79" i="4"/>
  <c r="J78" i="4"/>
  <c r="H78" i="4"/>
  <c r="J77" i="4"/>
  <c r="H77" i="4"/>
  <c r="J76" i="4"/>
  <c r="H76" i="4"/>
  <c r="J75" i="4"/>
  <c r="H75" i="4"/>
  <c r="J74" i="4"/>
  <c r="H74" i="4"/>
  <c r="J73" i="4"/>
  <c r="H73" i="4"/>
  <c r="J72" i="4"/>
  <c r="H72" i="4"/>
  <c r="J71" i="4"/>
  <c r="H71" i="4"/>
  <c r="J70" i="4"/>
  <c r="H70" i="4"/>
  <c r="J69" i="4"/>
  <c r="H69" i="4"/>
  <c r="J68" i="4"/>
  <c r="H68" i="4"/>
  <c r="J67" i="4"/>
  <c r="H67" i="4"/>
  <c r="J66" i="4"/>
  <c r="H66" i="4"/>
  <c r="J65" i="4"/>
  <c r="H65" i="4"/>
  <c r="J64" i="4"/>
  <c r="H64" i="4"/>
  <c r="J63" i="4"/>
  <c r="H63" i="4"/>
  <c r="J62" i="4"/>
  <c r="H62" i="4"/>
  <c r="J61" i="4"/>
  <c r="H61" i="4"/>
  <c r="J60" i="4"/>
  <c r="H60" i="4"/>
  <c r="J59" i="4"/>
  <c r="H59" i="4"/>
  <c r="J58" i="4"/>
  <c r="H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D24" i="3"/>
  <c r="D23" i="3"/>
  <c r="J81" i="2" l="1"/>
  <c r="M17" i="2" s="1"/>
  <c r="H81" i="4"/>
  <c r="H81" i="2"/>
  <c r="M10" i="2" s="1"/>
  <c r="J81" i="4"/>
  <c r="D17" i="3"/>
  <c r="D16" i="3"/>
  <c r="D15" i="3"/>
  <c r="D22" i="3"/>
  <c r="D21" i="3"/>
  <c r="D20" i="3"/>
  <c r="D19" i="3"/>
  <c r="D25" i="3" l="1"/>
  <c r="D26" i="3" s="1"/>
  <c r="M10" i="4"/>
  <c r="M17" i="4"/>
  <c r="D12" i="3" l="1"/>
  <c r="D11" i="3"/>
  <c r="D5" i="3"/>
</calcChain>
</file>

<file path=xl/comments1.xml><?xml version="1.0" encoding="utf-8"?>
<comments xmlns="http://schemas.openxmlformats.org/spreadsheetml/2006/main">
  <authors>
    <author xml:space="preserve"> 平岡</author>
    <author>hiraokateruhiro</author>
  </authors>
  <commentList>
    <comment ref="G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</commentList>
</comments>
</file>

<file path=xl/comments2.xml><?xml version="1.0" encoding="utf-8"?>
<comments xmlns="http://schemas.openxmlformats.org/spreadsheetml/2006/main">
  <authors>
    <author xml:space="preserve"> 平岡</author>
    <author>hiraokateruhiro</author>
  </authors>
  <commentList>
    <comment ref="G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  <comment ref="G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六年以下Ｄは60１～
五年以下Ｄは501～
四年以下Ｄは401～
三年以下Ｄは301～
の順に入力してください</t>
        </r>
      </text>
    </comment>
    <comment ref="H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  <comment ref="I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六年以下Ｓは60１～
五年Ｓ　　　は501～
四年Ｓ　　　は401～
三年Ｓ　　　は301～
二年Ｓ　　　は201～
一年Ｓ　　　は101～
の順に入力してください</t>
        </r>
      </text>
    </comment>
    <comment ref="J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人数制限なし
</t>
        </r>
      </text>
    </comment>
  </commentList>
</comments>
</file>

<file path=xl/sharedStrings.xml><?xml version="1.0" encoding="utf-8"?>
<sst xmlns="http://schemas.openxmlformats.org/spreadsheetml/2006/main" count="228" uniqueCount="98">
  <si>
    <t>所属名</t>
    <rPh sb="0" eb="3">
      <t>ショゾクメイ</t>
    </rPh>
    <phoneticPr fontId="4"/>
  </si>
  <si>
    <t>代表者住所</t>
    <rPh sb="0" eb="3">
      <t>ダイヒョウシャ</t>
    </rPh>
    <rPh sb="3" eb="5">
      <t>ジュウショ</t>
    </rPh>
    <phoneticPr fontId="4"/>
  </si>
  <si>
    <t>番号</t>
    <rPh sb="0" eb="2">
      <t>バンゴウ</t>
    </rPh>
    <phoneticPr fontId="4"/>
  </si>
  <si>
    <t>選手名</t>
    <rPh sb="0" eb="1">
      <t>セン</t>
    </rPh>
    <rPh sb="1" eb="2">
      <t>テ</t>
    </rPh>
    <rPh sb="2" eb="3">
      <t>ナ</t>
    </rPh>
    <phoneticPr fontId="4"/>
  </si>
  <si>
    <t>氏</t>
    <rPh sb="0" eb="1">
      <t>シ</t>
    </rPh>
    <phoneticPr fontId="4"/>
  </si>
  <si>
    <t>名</t>
    <rPh sb="0" eb="1">
      <t>メイ</t>
    </rPh>
    <phoneticPr fontId="4"/>
  </si>
  <si>
    <t>学年</t>
    <rPh sb="0" eb="2">
      <t>ガクネン</t>
    </rPh>
    <phoneticPr fontId="4"/>
  </si>
  <si>
    <t>種目</t>
    <rPh sb="0" eb="2">
      <t>シュモク</t>
    </rPh>
    <phoneticPr fontId="4"/>
  </si>
  <si>
    <t>備考</t>
    <rPh sb="0" eb="2">
      <t>ビコウ</t>
    </rPh>
    <phoneticPr fontId="3"/>
  </si>
  <si>
    <t>携帯番号</t>
    <phoneticPr fontId="4"/>
  </si>
  <si>
    <t>振込日</t>
    <rPh sb="2" eb="3">
      <t>ヒ</t>
    </rPh>
    <phoneticPr fontId="4"/>
  </si>
  <si>
    <t>代表者氏名</t>
    <rPh sb="0" eb="3">
      <t>ダイヒョウシャ</t>
    </rPh>
    <rPh sb="3" eb="5">
      <t>シメイ</t>
    </rPh>
    <phoneticPr fontId="4"/>
  </si>
  <si>
    <t>例1</t>
    <rPh sb="0" eb="1">
      <t>レイ</t>
    </rPh>
    <phoneticPr fontId="4"/>
  </si>
  <si>
    <t>鹿児島</t>
    <rPh sb="0" eb="3">
      <t>カゴシマ</t>
    </rPh>
    <phoneticPr fontId="4"/>
  </si>
  <si>
    <t>太郎</t>
    <rPh sb="0" eb="2">
      <t>タロウ</t>
    </rPh>
    <phoneticPr fontId="4"/>
  </si>
  <si>
    <t>例2</t>
    <rPh sb="0" eb="1">
      <t>レイ</t>
    </rPh>
    <phoneticPr fontId="4"/>
  </si>
  <si>
    <t>例3</t>
    <rPh sb="0" eb="1">
      <t>レイ</t>
    </rPh>
    <phoneticPr fontId="4"/>
  </si>
  <si>
    <t>川辺</t>
    <rPh sb="0" eb="2">
      <t>カワナベ</t>
    </rPh>
    <phoneticPr fontId="4"/>
  </si>
  <si>
    <t>次郎</t>
    <rPh sb="0" eb="2">
      <t>ジロウ</t>
    </rPh>
    <phoneticPr fontId="4"/>
  </si>
  <si>
    <t>六年以下Ｄ</t>
    <rPh sb="0" eb="2">
      <t>ロクネン</t>
    </rPh>
    <rPh sb="2" eb="4">
      <t>イカ</t>
    </rPh>
    <phoneticPr fontId="4"/>
  </si>
  <si>
    <t>四年以下Ｄ</t>
    <rPh sb="0" eb="2">
      <t>ヨネン</t>
    </rPh>
    <rPh sb="2" eb="4">
      <t>イカ</t>
    </rPh>
    <phoneticPr fontId="4"/>
  </si>
  <si>
    <t>山田</t>
    <rPh sb="0" eb="2">
      <t>ヤマダ</t>
    </rPh>
    <phoneticPr fontId="4"/>
  </si>
  <si>
    <t>六年Ｓ</t>
    <rPh sb="0" eb="2">
      <t>ロクネン</t>
    </rPh>
    <phoneticPr fontId="4"/>
  </si>
  <si>
    <t>四年Ｓ</t>
    <rPh sb="0" eb="2">
      <t>ヨネン</t>
    </rPh>
    <phoneticPr fontId="4"/>
  </si>
  <si>
    <t>二年Ｓ</t>
    <rPh sb="0" eb="1">
      <t>ニ</t>
    </rPh>
    <rPh sb="1" eb="2">
      <t>ネン</t>
    </rPh>
    <phoneticPr fontId="4"/>
  </si>
  <si>
    <t>黄色の欄は原則全てを記入すること</t>
  </si>
  <si>
    <t>五年Ｓ</t>
    <rPh sb="0" eb="1">
      <t>イ</t>
    </rPh>
    <rPh sb="1" eb="2">
      <t>ネン</t>
    </rPh>
    <phoneticPr fontId="4"/>
  </si>
  <si>
    <t>例4</t>
    <rPh sb="0" eb="1">
      <t>レイ</t>
    </rPh>
    <phoneticPr fontId="4"/>
  </si>
  <si>
    <t>例5</t>
    <rPh sb="0" eb="1">
      <t>レイ</t>
    </rPh>
    <phoneticPr fontId="4"/>
  </si>
  <si>
    <t>例6</t>
    <rPh sb="0" eb="1">
      <t>レイ</t>
    </rPh>
    <phoneticPr fontId="4"/>
  </si>
  <si>
    <t>三年Ｓ</t>
    <rPh sb="0" eb="1">
      <t>サン</t>
    </rPh>
    <rPh sb="1" eb="2">
      <t>ネン</t>
    </rPh>
    <phoneticPr fontId="4"/>
  </si>
  <si>
    <t>吉野</t>
    <rPh sb="0" eb="2">
      <t>ヨシノ</t>
    </rPh>
    <phoneticPr fontId="4"/>
  </si>
  <si>
    <t>金太郎</t>
    <rPh sb="0" eb="3">
      <t>キンタロウ</t>
    </rPh>
    <phoneticPr fontId="4"/>
  </si>
  <si>
    <t>青色の欄は、選択項目より選択。</t>
    <rPh sb="0" eb="2">
      <t>アオイロ</t>
    </rPh>
    <rPh sb="3" eb="4">
      <t>ラン</t>
    </rPh>
    <rPh sb="6" eb="8">
      <t>センタク</t>
    </rPh>
    <rPh sb="8" eb="10">
      <t>コウモク</t>
    </rPh>
    <rPh sb="12" eb="14">
      <t>センタク</t>
    </rPh>
    <phoneticPr fontId="3"/>
  </si>
  <si>
    <t>種目3</t>
    <rPh sb="0" eb="2">
      <t>シュモク</t>
    </rPh>
    <phoneticPr fontId="4"/>
  </si>
  <si>
    <t>種目4</t>
    <rPh sb="0" eb="2">
      <t>シュモク</t>
    </rPh>
    <phoneticPr fontId="4"/>
  </si>
  <si>
    <t>五年以下Ｄ</t>
    <rPh sb="0" eb="2">
      <t>ゴネン</t>
    </rPh>
    <rPh sb="2" eb="4">
      <t>イカ</t>
    </rPh>
    <phoneticPr fontId="4"/>
  </si>
  <si>
    <t>三年以下Ｄ</t>
    <rPh sb="0" eb="1">
      <t>サン</t>
    </rPh>
    <rPh sb="1" eb="2">
      <t>ネン</t>
    </rPh>
    <rPh sb="2" eb="4">
      <t>イカ</t>
    </rPh>
    <phoneticPr fontId="4"/>
  </si>
  <si>
    <t>二年Ｓ</t>
    <rPh sb="0" eb="2">
      <t>ニネン</t>
    </rPh>
    <phoneticPr fontId="4"/>
  </si>
  <si>
    <t>一年Ｓ</t>
    <rPh sb="0" eb="1">
      <t>ヒト</t>
    </rPh>
    <rPh sb="1" eb="2">
      <t>ネン</t>
    </rPh>
    <phoneticPr fontId="4"/>
  </si>
  <si>
    <t>二年S</t>
    <rPh sb="0" eb="1">
      <t>フタ</t>
    </rPh>
    <rPh sb="1" eb="2">
      <t>ネン</t>
    </rPh>
    <phoneticPr fontId="4"/>
  </si>
  <si>
    <t>一年S</t>
    <rPh sb="0" eb="2">
      <t>イチネン</t>
    </rPh>
    <phoneticPr fontId="4"/>
  </si>
  <si>
    <t>鹿児島県小学生バドミントン春季選手権大会　参加申込書</t>
    <rPh sb="21" eb="23">
      <t>サンカ</t>
    </rPh>
    <rPh sb="23" eb="25">
      <t>モウシコミ</t>
    </rPh>
    <rPh sb="25" eb="26">
      <t>ショ</t>
    </rPh>
    <phoneticPr fontId="4"/>
  </si>
  <si>
    <t>五年Ｓ</t>
    <rPh sb="0" eb="2">
      <t>ゴネン</t>
    </rPh>
    <phoneticPr fontId="4"/>
  </si>
  <si>
    <t>ｶｺﾞｼﾏﾀﾛｳ</t>
    <phoneticPr fontId="4"/>
  </si>
  <si>
    <t>ｶｺﾞｼﾏｼﾞﾛｳ</t>
    <phoneticPr fontId="4"/>
  </si>
  <si>
    <t>三郎</t>
    <rPh sb="0" eb="2">
      <t>サブロウ</t>
    </rPh>
    <phoneticPr fontId="4"/>
  </si>
  <si>
    <t>ｶﾜﾅﾍﾞｻﾌﾞﾛｳ</t>
    <phoneticPr fontId="4"/>
  </si>
  <si>
    <t>四郎</t>
    <rPh sb="0" eb="2">
      <t>シロウ</t>
    </rPh>
    <phoneticPr fontId="4"/>
  </si>
  <si>
    <t>ﾔﾏﾀﾞｼﾛｳ</t>
    <phoneticPr fontId="4"/>
  </si>
  <si>
    <t>五郎</t>
    <rPh sb="0" eb="2">
      <t>ゴロウ</t>
    </rPh>
    <phoneticPr fontId="4"/>
  </si>
  <si>
    <t>ﾔﾏﾀﾞｺﾞﾛｳ</t>
    <phoneticPr fontId="4"/>
  </si>
  <si>
    <t>ﾖｼﾉｷﾝﾀﾛｳ</t>
    <phoneticPr fontId="4"/>
  </si>
  <si>
    <t>フリガナ</t>
    <phoneticPr fontId="4"/>
  </si>
  <si>
    <t>六年以下Ｓ</t>
    <rPh sb="0" eb="2">
      <t>ロクネン</t>
    </rPh>
    <rPh sb="2" eb="4">
      <t>イカ</t>
    </rPh>
    <phoneticPr fontId="4"/>
  </si>
  <si>
    <t>の部分の入力は，数式が壊れるので</t>
    <rPh sb="1" eb="3">
      <t>ブブン</t>
    </rPh>
    <rPh sb="4" eb="6">
      <t>ニュウリョク</t>
    </rPh>
    <rPh sb="8" eb="10">
      <t>スウシキ</t>
    </rPh>
    <rPh sb="11" eb="12">
      <t>コワ</t>
    </rPh>
    <phoneticPr fontId="3"/>
  </si>
  <si>
    <t>セルのコピー，ペーストをしないこと。</t>
    <phoneticPr fontId="3"/>
  </si>
  <si>
    <t>ダブルス</t>
    <phoneticPr fontId="4"/>
  </si>
  <si>
    <t>ランク</t>
    <phoneticPr fontId="4"/>
  </si>
  <si>
    <t>シングルス</t>
    <phoneticPr fontId="3"/>
  </si>
  <si>
    <t>ランクの記入は強い順に番号を記入すること。</t>
    <rPh sb="4" eb="6">
      <t>キニュウ</t>
    </rPh>
    <rPh sb="7" eb="8">
      <t>ツヨ</t>
    </rPh>
    <rPh sb="9" eb="10">
      <t>ジュン</t>
    </rPh>
    <rPh sb="11" eb="13">
      <t>バンゴウ</t>
    </rPh>
    <rPh sb="14" eb="16">
      <t>キニュウ</t>
    </rPh>
    <phoneticPr fontId="3"/>
  </si>
  <si>
    <t>☆　入力上の注意</t>
    <rPh sb="2" eb="4">
      <t>ニュウリョク</t>
    </rPh>
    <rPh sb="4" eb="5">
      <t>ジョウ</t>
    </rPh>
    <rPh sb="6" eb="8">
      <t>チュウイ</t>
    </rPh>
    <phoneticPr fontId="3"/>
  </si>
  <si>
    <t>※</t>
  </si>
  <si>
    <t>男女は、別のシートに入力すること。</t>
    <rPh sb="0" eb="2">
      <t>ダンジョ</t>
    </rPh>
    <rPh sb="4" eb="5">
      <t>ベツ</t>
    </rPh>
    <rPh sb="10" eb="12">
      <t>ニュウリョク</t>
    </rPh>
    <phoneticPr fontId="3"/>
  </si>
  <si>
    <t>シングルスは、六年以下Sの部を除いて個人の</t>
    <rPh sb="7" eb="11">
      <t>ロクネンイカ</t>
    </rPh>
    <rPh sb="13" eb="14">
      <t>ブ</t>
    </rPh>
    <rPh sb="15" eb="16">
      <t>ノゾ</t>
    </rPh>
    <rPh sb="18" eb="20">
      <t>コジン</t>
    </rPh>
    <phoneticPr fontId="3"/>
  </si>
  <si>
    <t>実際の学年にエントリーすること。</t>
    <rPh sb="0" eb="2">
      <t>ジッサイ</t>
    </rPh>
    <rPh sb="3" eb="5">
      <t>ガクネン</t>
    </rPh>
    <phoneticPr fontId="3"/>
  </si>
  <si>
    <t>参加種目</t>
    <phoneticPr fontId="4"/>
  </si>
  <si>
    <t>小学６年生以下</t>
    <rPh sb="0" eb="2">
      <t>ショウガク</t>
    </rPh>
    <phoneticPr fontId="3"/>
  </si>
  <si>
    <t>　　５年生以下</t>
    <phoneticPr fontId="3"/>
  </si>
  <si>
    <t>　　４年生以下</t>
    <phoneticPr fontId="3"/>
  </si>
  <si>
    <t>　　３年生以下</t>
  </si>
  <si>
    <t>５年生</t>
    <phoneticPr fontId="3"/>
  </si>
  <si>
    <t>４年生</t>
    <phoneticPr fontId="3"/>
  </si>
  <si>
    <t>３年生</t>
  </si>
  <si>
    <t>２年生</t>
  </si>
  <si>
    <t>１年生</t>
  </si>
  <si>
    <t>人</t>
    <rPh sb="0" eb="1">
      <t>ニン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</si>
  <si>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</si>
  <si>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</si>
  <si>
    <t>振込者名
（銀行記入所属名）</t>
    <rPh sb="6" eb="8">
      <t>ギンコウ</t>
    </rPh>
    <rPh sb="8" eb="10">
      <t>キニュウ</t>
    </rPh>
    <rPh sb="10" eb="12">
      <t>ショゾク</t>
    </rPh>
    <rPh sb="12" eb="13">
      <t>メイ</t>
    </rPh>
    <phoneticPr fontId="4"/>
  </si>
  <si>
    <t>参加延べ人数</t>
    <rPh sb="0" eb="2">
      <t>サンカ</t>
    </rPh>
    <rPh sb="2" eb="3">
      <t>ノ</t>
    </rPh>
    <rPh sb="4" eb="6">
      <t>ニンズウ</t>
    </rPh>
    <phoneticPr fontId="3"/>
  </si>
  <si>
    <t>参加料　合計金額</t>
    <rPh sb="0" eb="3">
      <t>サンカリョウ</t>
    </rPh>
    <phoneticPr fontId="4"/>
  </si>
  <si>
    <t>総　括　表</t>
    <rPh sb="0" eb="1">
      <t>ソウ</t>
    </rPh>
    <rPh sb="2" eb="3">
      <t>カツ</t>
    </rPh>
    <rPh sb="4" eb="5">
      <t>オモテ</t>
    </rPh>
    <phoneticPr fontId="3"/>
  </si>
  <si>
    <t xml:space="preserve"> 組</t>
    <phoneticPr fontId="3"/>
  </si>
  <si>
    <t>※　今大会のシングルスは、六年以下の部を除いて実際の学年にエントリーすること。
　　ダブルスは下位学年とのペアを認める。</t>
    <rPh sb="2" eb="5">
      <t>コンタイカイ</t>
    </rPh>
    <rPh sb="13" eb="17">
      <t>ロクネンイカ</t>
    </rPh>
    <rPh sb="18" eb="19">
      <t>ブ</t>
    </rPh>
    <rPh sb="20" eb="21">
      <t>ノゾ</t>
    </rPh>
    <rPh sb="23" eb="25">
      <t>ジッサイ</t>
    </rPh>
    <rPh sb="26" eb="28">
      <t>ガクネン</t>
    </rPh>
    <rPh sb="47" eb="49">
      <t>カイ</t>
    </rPh>
    <rPh sb="49" eb="51">
      <t>ガクネン</t>
    </rPh>
    <rPh sb="56" eb="57">
      <t>ミト</t>
    </rPh>
    <phoneticPr fontId="4"/>
  </si>
  <si>
    <t>※　上記の参加申込書のデータを　makimoto2003@yahoo.co.jp　に送信してください。
　　　（これをダウンロードして使用すること）</t>
    <phoneticPr fontId="4"/>
  </si>
  <si>
    <t>※　申込に関する記入方法、問い合わせ先は　０９０－１３４２－３０９５　濱田です。
　　不明な点は個人ラインで問い合わせください。</t>
    <rPh sb="2" eb="4">
      <t>モウシコミ</t>
    </rPh>
    <rPh sb="5" eb="6">
      <t>カン</t>
    </rPh>
    <rPh sb="8" eb="10">
      <t>キニュウ</t>
    </rPh>
    <rPh sb="10" eb="12">
      <t>ホウホウ</t>
    </rPh>
    <rPh sb="13" eb="14">
      <t>ト</t>
    </rPh>
    <rPh sb="15" eb="16">
      <t>ア</t>
    </rPh>
    <rPh sb="18" eb="19">
      <t>サキ</t>
    </rPh>
    <rPh sb="35" eb="37">
      <t>ハマダ</t>
    </rPh>
    <rPh sb="43" eb="45">
      <t>フメイ</t>
    </rPh>
    <rPh sb="46" eb="47">
      <t>テン</t>
    </rPh>
    <rPh sb="48" eb="50">
      <t>コジン</t>
    </rPh>
    <rPh sb="54" eb="55">
      <t>ト</t>
    </rPh>
    <rPh sb="56" eb="57">
      <t>ア</t>
    </rPh>
    <phoneticPr fontId="4"/>
  </si>
  <si>
    <t>11/20の形式で記入してください</t>
    <rPh sb="6" eb="8">
      <t>ケイシキ</t>
    </rPh>
    <rPh sb="9" eb="11">
      <t>キニュウ</t>
    </rPh>
    <phoneticPr fontId="3"/>
  </si>
  <si>
    <t>の部分を入力してください。</t>
    <rPh sb="1" eb="3">
      <t>ブブン</t>
    </rPh>
    <rPh sb="4" eb="6">
      <t>ニュウリョク</t>
    </rPh>
    <phoneticPr fontId="3"/>
  </si>
  <si>
    <t>※　送付の際は「振込金受領書」の写しを必ず同封してください。　</t>
    <rPh sb="2" eb="4">
      <t>ソウフ</t>
    </rPh>
    <rPh sb="5" eb="6">
      <t>サイ</t>
    </rPh>
    <rPh sb="8" eb="10">
      <t>フリコミ</t>
    </rPh>
    <rPh sb="10" eb="11">
      <t>キン</t>
    </rPh>
    <rPh sb="11" eb="14">
      <t>ジュリョウショ</t>
    </rPh>
    <rPh sb="16" eb="17">
      <t>ウツ</t>
    </rPh>
    <rPh sb="19" eb="20">
      <t>カナラ</t>
    </rPh>
    <rPh sb="21" eb="23">
      <t>ドウフウ</t>
    </rPh>
    <phoneticPr fontId="4"/>
  </si>
  <si>
    <t>新規登録料</t>
    <rPh sb="0" eb="2">
      <t>シンキ</t>
    </rPh>
    <rPh sb="2" eb="4">
      <t>トウロク</t>
    </rPh>
    <rPh sb="4" eb="5">
      <t>リョウ</t>
    </rPh>
    <phoneticPr fontId="4"/>
  </si>
  <si>
    <t>参　加　料</t>
    <rPh sb="0" eb="1">
      <t>サン</t>
    </rPh>
    <rPh sb="2" eb="3">
      <t>カ</t>
    </rPh>
    <rPh sb="4" eb="5">
      <t>リョウ</t>
    </rPh>
    <phoneticPr fontId="4"/>
  </si>
  <si>
    <t>振　込　額</t>
    <rPh sb="0" eb="1">
      <t>シン</t>
    </rPh>
    <rPh sb="2" eb="3">
      <t>コ</t>
    </rPh>
    <rPh sb="4" eb="5">
      <t>ガク</t>
    </rPh>
    <phoneticPr fontId="4"/>
  </si>
  <si>
    <t>の部分は，男女の申し込み表の入力をすると自動的に記入されます。　</t>
    <rPh sb="1" eb="3">
      <t>ブブン</t>
    </rPh>
    <rPh sb="5" eb="7">
      <t>ダンジョ</t>
    </rPh>
    <rPh sb="8" eb="9">
      <t>モウ</t>
    </rPh>
    <rPh sb="10" eb="11">
      <t>コ</t>
    </rPh>
    <rPh sb="12" eb="13">
      <t>ヒョウ</t>
    </rPh>
    <rPh sb="14" eb="16">
      <t>ニュウリョク</t>
    </rPh>
    <rPh sb="20" eb="23">
      <t>ジドウテキ</t>
    </rPh>
    <rPh sb="24" eb="26">
      <t>キニュウ</t>
    </rPh>
    <phoneticPr fontId="3"/>
  </si>
  <si>
    <t>シングルスは、六年以下Sの部を除いて選手の</t>
    <rPh sb="7" eb="11">
      <t>ロクネンイカ</t>
    </rPh>
    <rPh sb="13" eb="14">
      <t>ブ</t>
    </rPh>
    <rPh sb="15" eb="16">
      <t>ノゾ</t>
    </rPh>
    <rPh sb="18" eb="20">
      <t>センシュ</t>
    </rPh>
    <phoneticPr fontId="3"/>
  </si>
  <si>
    <t>新規の県バドミントン協会登録者がいたら記入してください。</t>
    <rPh sb="0" eb="2">
      <t>シンキ</t>
    </rPh>
    <rPh sb="3" eb="4">
      <t>ケン</t>
    </rPh>
    <rPh sb="10" eb="12">
      <t>キョウカイ</t>
    </rPh>
    <rPh sb="12" eb="14">
      <t>トウロク</t>
    </rPh>
    <rPh sb="14" eb="15">
      <t>シャ</t>
    </rPh>
    <rPh sb="19" eb="21">
      <t>キニュウ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</si>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</sst>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;\-#,##0"/>
    <numFmt numFmtId="177" formatCode="#,##0&quot;人&quot;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sz val="12"/>
      <name val="HGS明朝B"/>
      <family val="1"/>
      <charset val="128"/>
    </font>
    <font>
      <sz val="12"/>
      <color theme="0"/>
      <name val="HGS明朝B"/>
      <family val="1"/>
      <charset val="128"/>
    </font>
    <font>
      <b/>
      <sz val="12"/>
      <name val="HGS明朝B"/>
      <family val="1"/>
      <charset val="128"/>
    </font>
    <font>
      <sz val="14"/>
      <name val="HGS明朝B"/>
      <family val="1"/>
      <charset val="128"/>
    </font>
    <font>
      <sz val="11"/>
      <name val="HG明朝B"/>
      <family val="1"/>
      <charset val="128"/>
    </font>
    <font>
      <sz val="14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6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6" xfId="0" applyFill="1" applyBorder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5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0" fillId="4" borderId="0" xfId="0" applyFill="1">
      <alignment vertical="center"/>
    </xf>
    <xf numFmtId="0" fontId="8" fillId="4" borderId="0" xfId="0" applyFont="1" applyFill="1" applyAlignment="1">
      <alignment horizontal="left" vertical="center" readingOrder="1"/>
    </xf>
    <xf numFmtId="0" fontId="11" fillId="4" borderId="0" xfId="0" applyFont="1" applyFill="1" applyAlignment="1">
      <alignment horizontal="left" vertical="center" readingOrder="1"/>
    </xf>
    <xf numFmtId="38" fontId="13" fillId="3" borderId="2" xfId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vertical="center" readingOrder="1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vertical="center"/>
    </xf>
    <xf numFmtId="0" fontId="2" fillId="5" borderId="6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vertical="center"/>
    </xf>
    <xf numFmtId="0" fontId="1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8" fillId="4" borderId="0" xfId="0" applyFont="1" applyFill="1" applyBorder="1" applyAlignment="1">
      <alignment horizontal="left" vertical="center" readingOrder="1"/>
    </xf>
    <xf numFmtId="0" fontId="13" fillId="0" borderId="4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14" fillId="4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49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</xf>
    <xf numFmtId="0" fontId="0" fillId="0" borderId="0" xfId="0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24" fillId="3" borderId="18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178" fontId="30" fillId="2" borderId="6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vertical="center" shrinkToFit="1"/>
    </xf>
    <xf numFmtId="0" fontId="16" fillId="4" borderId="0" xfId="0" applyFont="1" applyFill="1">
      <alignment vertical="center"/>
    </xf>
    <xf numFmtId="38" fontId="16" fillId="4" borderId="0" xfId="0" applyNumberFormat="1" applyFont="1" applyFill="1">
      <alignment vertical="center"/>
    </xf>
    <xf numFmtId="0" fontId="12" fillId="4" borderId="0" xfId="0" applyFont="1" applyFill="1" applyProtection="1">
      <alignment vertical="center"/>
      <protection hidden="1"/>
    </xf>
    <xf numFmtId="0" fontId="12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0" fillId="4" borderId="0" xfId="0" applyFont="1" applyFill="1" applyAlignment="1">
      <alignment horizontal="left" vertical="center" readingOrder="1"/>
    </xf>
    <xf numFmtId="0" fontId="35" fillId="3" borderId="12" xfId="0" applyFont="1" applyFill="1" applyBorder="1" applyAlignment="1" applyProtection="1">
      <alignment vertical="center" shrinkToFit="1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35" fillId="3" borderId="12" xfId="0" applyFont="1" applyFill="1" applyBorder="1" applyAlignment="1" applyProtection="1">
      <alignment horizontal="center" vertical="center" shrinkToFit="1"/>
      <protection locked="0"/>
    </xf>
    <xf numFmtId="0" fontId="18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22" fillId="7" borderId="1" xfId="0" applyFont="1" applyFill="1" applyBorder="1" applyAlignment="1" applyProtection="1">
      <alignment horizontal="center" vertical="center"/>
    </xf>
    <xf numFmtId="0" fontId="22" fillId="7" borderId="3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textRotation="255"/>
    </xf>
    <xf numFmtId="0" fontId="13" fillId="0" borderId="10" xfId="0" applyFont="1" applyFill="1" applyBorder="1" applyAlignment="1" applyProtection="1">
      <alignment horizontal="center" vertical="center" textRotation="255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22" fillId="9" borderId="1" xfId="0" applyFont="1" applyFill="1" applyBorder="1" applyAlignment="1" applyProtection="1">
      <alignment horizontal="center" vertical="center"/>
    </xf>
    <xf numFmtId="0" fontId="22" fillId="9" borderId="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176" fontId="27" fillId="3" borderId="1" xfId="0" applyNumberFormat="1" applyFont="1" applyFill="1" applyBorder="1" applyAlignment="1">
      <alignment horizontal="center" vertical="center"/>
    </xf>
    <xf numFmtId="176" fontId="27" fillId="3" borderId="2" xfId="0" applyNumberFormat="1" applyFont="1" applyFill="1" applyBorder="1" applyAlignment="1">
      <alignment horizontal="center" vertical="center"/>
    </xf>
    <xf numFmtId="176" fontId="27" fillId="3" borderId="3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3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31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1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2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9" fillId="2" borderId="1" xfId="0" applyFont="1" applyFill="1" applyBorder="1" applyAlignment="1" applyProtection="1">
      <alignment horizontal="center" vertical="center" shrinkToFit="1"/>
      <protection locked="0"/>
    </xf>
    <xf numFmtId="0" fontId="29" fillId="2" borderId="2" xfId="0" applyFont="1" applyFill="1" applyBorder="1" applyAlignment="1" applyProtection="1">
      <alignment horizontal="center" vertical="center" shrinkToFit="1"/>
      <protection locked="0"/>
    </xf>
    <xf numFmtId="176" fontId="29" fillId="3" borderId="1" xfId="1" applyNumberFormat="1" applyFont="1" applyFill="1" applyBorder="1" applyAlignment="1" applyProtection="1">
      <alignment horizontal="center" vertical="center"/>
      <protection locked="0"/>
    </xf>
    <xf numFmtId="176" fontId="29" fillId="3" borderId="2" xfId="1" applyNumberFormat="1" applyFont="1" applyFill="1" applyBorder="1" applyAlignment="1" applyProtection="1">
      <alignment horizontal="center" vertical="center"/>
      <protection locked="0"/>
    </xf>
    <xf numFmtId="176" fontId="29" fillId="3" borderId="3" xfId="1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horizontal="center" vertical="center" textRotation="255"/>
    </xf>
    <xf numFmtId="0" fontId="26" fillId="0" borderId="7" xfId="0" applyFont="1" applyBorder="1" applyAlignment="1">
      <alignment horizontal="center" vertical="center" textRotation="255"/>
    </xf>
    <xf numFmtId="0" fontId="26" fillId="0" borderId="11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7" fontId="27" fillId="3" borderId="1" xfId="0" applyNumberFormat="1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 vertical="center"/>
    </xf>
    <xf numFmtId="177" fontId="27" fillId="3" borderId="3" xfId="0" applyNumberFormat="1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3" fillId="6" borderId="1" xfId="0" applyFont="1" applyFill="1" applyBorder="1" applyAlignment="1" applyProtection="1">
      <alignment horizontal="center" vertical="center"/>
      <protection locked="0"/>
    </xf>
    <xf numFmtId="0" fontId="23" fillId="6" borderId="3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0" fontId="24" fillId="0" borderId="3" xfId="0" applyFont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 applyProtection="1">
      <alignment horizontal="center" vertical="center" shrinkToFit="1"/>
      <protection locked="0"/>
    </xf>
    <xf numFmtId="0" fontId="29" fillId="3" borderId="2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34" fillId="0" borderId="3" xfId="0" applyFont="1" applyFill="1" applyBorder="1" applyAlignment="1">
      <alignment horizontal="center" vertical="center"/>
    </xf>
    <xf numFmtId="176" fontId="29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2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</dxfs>
  <tableStyles count="0" defaultTableStyle="TableStyleMedium2" defaultPivotStyle="PivotStyleLight16"/>
  <colors>
    <mruColors>
      <color rgb="FFFFFF99"/>
      <color rgb="FFFFFF66"/>
      <color rgb="FFFFCCFF"/>
      <color rgb="FFFFBDDE"/>
      <color rgb="FFA5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8</xdr:row>
      <xdr:rowOff>114300</xdr:rowOff>
    </xdr:from>
    <xdr:to>
      <xdr:col>8</xdr:col>
      <xdr:colOff>361950</xdr:colOff>
      <xdr:row>8</xdr:row>
      <xdr:rowOff>323850</xdr:rowOff>
    </xdr:to>
    <xdr:sp macro="" textlink="">
      <xdr:nvSpPr>
        <xdr:cNvPr id="2" name="左矢印 1"/>
        <xdr:cNvSpPr/>
      </xdr:nvSpPr>
      <xdr:spPr>
        <a:xfrm>
          <a:off x="6724650" y="2686050"/>
          <a:ext cx="29527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9</xdr:row>
      <xdr:rowOff>104775</xdr:rowOff>
    </xdr:from>
    <xdr:to>
      <xdr:col>8</xdr:col>
      <xdr:colOff>371475</xdr:colOff>
      <xdr:row>9</xdr:row>
      <xdr:rowOff>314325</xdr:rowOff>
    </xdr:to>
    <xdr:sp macro="" textlink="">
      <xdr:nvSpPr>
        <xdr:cNvPr id="3" name="左矢印 2"/>
        <xdr:cNvSpPr/>
      </xdr:nvSpPr>
      <xdr:spPr>
        <a:xfrm>
          <a:off x="6696075" y="3057525"/>
          <a:ext cx="29527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M99"/>
  <sheetViews>
    <sheetView showGridLines="0" tabSelected="1" workbookViewId="0"/>
  </sheetViews>
  <sheetFormatPr defaultRowHeight="23.25" customHeight="1" x14ac:dyDescent="0.15"/>
  <cols>
    <col min="1" max="1" width="3.25" style="1" customWidth="1"/>
    <col min="2" max="2" width="4" style="1" customWidth="1"/>
    <col min="3" max="4" width="9.375" style="1" customWidth="1"/>
    <col min="5" max="5" width="13.75" style="1" customWidth="1"/>
    <col min="6" max="6" width="5.625" style="1" customWidth="1"/>
    <col min="7" max="7" width="9.125" style="1" customWidth="1"/>
    <col min="8" max="8" width="7.5" style="1" customWidth="1"/>
    <col min="9" max="9" width="9.125" style="1" customWidth="1"/>
    <col min="10" max="10" width="7.5" style="1" customWidth="1"/>
    <col min="11" max="11" width="10.625" style="1" customWidth="1"/>
    <col min="12" max="12" width="0.875" customWidth="1"/>
    <col min="13" max="13" width="14" customWidth="1"/>
    <col min="24" max="39" width="9" style="15"/>
  </cols>
  <sheetData>
    <row r="1" spans="2:39" ht="22.5" customHeight="1" x14ac:dyDescent="0.15">
      <c r="B1" s="78" t="s">
        <v>42</v>
      </c>
      <c r="C1" s="78"/>
      <c r="D1" s="78"/>
      <c r="E1" s="78"/>
      <c r="F1" s="78"/>
      <c r="G1" s="78"/>
      <c r="H1" s="78"/>
      <c r="I1" s="78"/>
      <c r="J1" s="78"/>
      <c r="K1" s="78"/>
      <c r="L1" s="1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2:39" ht="15" customHeight="1" x14ac:dyDescent="0.15">
      <c r="K2" s="38"/>
      <c r="L2" s="1"/>
      <c r="M2" s="1"/>
      <c r="N2" s="15"/>
      <c r="O2" s="1"/>
      <c r="P2" s="15"/>
      <c r="Q2" s="15"/>
      <c r="R2" s="15"/>
      <c r="S2" s="15"/>
      <c r="T2" s="15"/>
      <c r="U2" s="15"/>
      <c r="V2" s="15"/>
      <c r="W2" s="15"/>
    </row>
    <row r="3" spans="2:39" ht="22.5" customHeight="1" x14ac:dyDescent="0.15">
      <c r="F3" s="79" t="s">
        <v>96</v>
      </c>
      <c r="G3" s="80"/>
      <c r="H3"/>
      <c r="I3"/>
      <c r="L3" s="15"/>
      <c r="M3" s="1"/>
      <c r="N3" s="15"/>
      <c r="O3" s="15"/>
      <c r="P3" s="15"/>
      <c r="Q3" s="15"/>
      <c r="R3" s="15"/>
      <c r="S3" s="15"/>
      <c r="T3" s="15"/>
      <c r="U3" s="15"/>
      <c r="V3" s="15"/>
      <c r="W3" s="15"/>
      <c r="AL3"/>
      <c r="AM3"/>
    </row>
    <row r="4" spans="2:39" ht="11.25" customHeight="1" x14ac:dyDescent="0.15">
      <c r="B4" s="83"/>
      <c r="C4" s="83"/>
      <c r="D4" s="83"/>
      <c r="E4" s="83"/>
      <c r="F4" s="83"/>
      <c r="G4" s="83"/>
      <c r="H4" s="83"/>
      <c r="I4" s="83"/>
      <c r="J4" s="83"/>
      <c r="K4" s="83"/>
      <c r="L4" s="1"/>
      <c r="M4" s="1"/>
      <c r="N4" s="15"/>
      <c r="O4" s="1"/>
      <c r="P4" s="15"/>
      <c r="Q4" s="15"/>
      <c r="R4" s="15"/>
      <c r="S4" s="15"/>
      <c r="T4" s="15"/>
      <c r="U4" s="15"/>
      <c r="V4" s="15"/>
      <c r="W4" s="15"/>
      <c r="Z4" s="63" t="s">
        <v>34</v>
      </c>
      <c r="AA4" s="63" t="s">
        <v>35</v>
      </c>
      <c r="AB4" s="63" t="s">
        <v>19</v>
      </c>
      <c r="AC4" s="63" t="s">
        <v>36</v>
      </c>
      <c r="AD4" s="63" t="s">
        <v>20</v>
      </c>
      <c r="AE4" s="63" t="s">
        <v>37</v>
      </c>
      <c r="AF4" s="63" t="s">
        <v>54</v>
      </c>
      <c r="AG4" s="63" t="s">
        <v>43</v>
      </c>
      <c r="AH4" s="63" t="s">
        <v>23</v>
      </c>
      <c r="AI4" s="63" t="s">
        <v>30</v>
      </c>
      <c r="AJ4" s="63" t="s">
        <v>38</v>
      </c>
      <c r="AK4" s="63" t="s">
        <v>39</v>
      </c>
    </row>
    <row r="5" spans="2:39" ht="11.25" customHeight="1" x14ac:dyDescent="0.15">
      <c r="J5"/>
      <c r="K5"/>
      <c r="L5" s="1"/>
      <c r="M5" s="1"/>
      <c r="N5" s="1"/>
      <c r="O5" s="1"/>
      <c r="P5" s="1"/>
      <c r="Q5" s="15"/>
      <c r="R5" s="15"/>
      <c r="S5" s="15"/>
      <c r="T5" s="15"/>
      <c r="U5" s="15"/>
      <c r="V5" s="15"/>
      <c r="W5" s="15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4"/>
      <c r="AK5" s="65"/>
    </row>
    <row r="6" spans="2:39" ht="22.5" customHeight="1" x14ac:dyDescent="0.15">
      <c r="B6" s="81" t="s">
        <v>0</v>
      </c>
      <c r="C6" s="82"/>
      <c r="D6" s="71"/>
      <c r="E6" s="72"/>
      <c r="F6" s="72"/>
      <c r="G6" s="72"/>
      <c r="H6" s="72"/>
      <c r="I6" s="72"/>
      <c r="J6" s="72"/>
      <c r="K6" s="73"/>
      <c r="L6" s="1"/>
      <c r="M6" s="1"/>
      <c r="N6" s="15"/>
      <c r="O6" s="1"/>
      <c r="P6" s="15"/>
      <c r="Q6" s="15"/>
      <c r="R6" s="15"/>
      <c r="S6" s="15"/>
      <c r="T6" s="15"/>
      <c r="U6" s="15"/>
      <c r="V6" s="15"/>
      <c r="W6" s="15"/>
      <c r="Z6" s="63" t="s">
        <v>19</v>
      </c>
      <c r="AA6" s="63" t="s">
        <v>54</v>
      </c>
      <c r="AB6" s="63">
        <v>601</v>
      </c>
      <c r="AC6" s="63">
        <v>501</v>
      </c>
      <c r="AD6" s="63">
        <v>401</v>
      </c>
      <c r="AE6" s="63">
        <v>301</v>
      </c>
      <c r="AF6" s="63">
        <v>601</v>
      </c>
      <c r="AG6" s="63">
        <v>501</v>
      </c>
      <c r="AH6" s="63">
        <v>401</v>
      </c>
      <c r="AI6" s="63">
        <v>301</v>
      </c>
      <c r="AJ6" s="63">
        <v>201</v>
      </c>
      <c r="AK6" s="63">
        <v>101</v>
      </c>
    </row>
    <row r="7" spans="2:39" ht="22.5" customHeight="1" x14ac:dyDescent="0.15">
      <c r="B7" s="84" t="s">
        <v>2</v>
      </c>
      <c r="C7" s="86" t="s">
        <v>3</v>
      </c>
      <c r="D7" s="87"/>
      <c r="E7" s="88" t="s">
        <v>53</v>
      </c>
      <c r="F7" s="90" t="s">
        <v>6</v>
      </c>
      <c r="G7" s="74" t="s">
        <v>57</v>
      </c>
      <c r="H7" s="75"/>
      <c r="I7" s="74" t="s">
        <v>59</v>
      </c>
      <c r="J7" s="75"/>
      <c r="K7" s="76" t="s">
        <v>8</v>
      </c>
      <c r="L7" s="1"/>
      <c r="M7" s="1"/>
      <c r="N7" s="15"/>
      <c r="O7" s="1"/>
      <c r="P7" s="15"/>
      <c r="Q7" s="15"/>
      <c r="R7" s="15"/>
      <c r="S7" s="15"/>
      <c r="T7" s="15"/>
      <c r="U7" s="15"/>
      <c r="V7" s="15"/>
      <c r="W7" s="15"/>
      <c r="Z7" s="63" t="s">
        <v>36</v>
      </c>
      <c r="AA7" s="63" t="s">
        <v>43</v>
      </c>
      <c r="AB7" s="63">
        <v>602</v>
      </c>
      <c r="AC7" s="63">
        <v>502</v>
      </c>
      <c r="AD7" s="63">
        <v>402</v>
      </c>
      <c r="AE7" s="63">
        <v>302</v>
      </c>
      <c r="AF7" s="63">
        <v>602</v>
      </c>
      <c r="AG7" s="63">
        <v>502</v>
      </c>
      <c r="AH7" s="63">
        <v>402</v>
      </c>
      <c r="AI7" s="63">
        <v>302</v>
      </c>
      <c r="AJ7" s="63">
        <v>202</v>
      </c>
      <c r="AK7" s="63">
        <v>102</v>
      </c>
    </row>
    <row r="8" spans="2:39" ht="22.5" customHeight="1" x14ac:dyDescent="0.15">
      <c r="B8" s="85"/>
      <c r="C8" s="34" t="s">
        <v>4</v>
      </c>
      <c r="D8" s="34" t="s">
        <v>5</v>
      </c>
      <c r="E8" s="89"/>
      <c r="F8" s="91"/>
      <c r="G8" s="21" t="s">
        <v>7</v>
      </c>
      <c r="H8" s="22" t="s">
        <v>58</v>
      </c>
      <c r="I8" s="21" t="s">
        <v>7</v>
      </c>
      <c r="J8" s="22" t="s">
        <v>58</v>
      </c>
      <c r="K8" s="77"/>
      <c r="L8" s="1"/>
      <c r="M8" s="1"/>
      <c r="N8" s="30" t="s">
        <v>61</v>
      </c>
      <c r="O8" s="1"/>
      <c r="P8" s="15"/>
      <c r="Q8" s="15"/>
      <c r="R8" s="15"/>
      <c r="S8" s="15"/>
      <c r="T8" s="15"/>
      <c r="U8" s="15"/>
      <c r="V8" s="15"/>
      <c r="W8" s="15"/>
      <c r="Z8" s="63" t="s">
        <v>20</v>
      </c>
      <c r="AA8" s="63" t="s">
        <v>23</v>
      </c>
      <c r="AB8" s="63">
        <v>603</v>
      </c>
      <c r="AC8" s="63">
        <v>503</v>
      </c>
      <c r="AD8" s="63">
        <v>403</v>
      </c>
      <c r="AE8" s="63">
        <v>303</v>
      </c>
      <c r="AF8" s="63">
        <v>603</v>
      </c>
      <c r="AG8" s="63">
        <v>503</v>
      </c>
      <c r="AH8" s="63">
        <v>403</v>
      </c>
      <c r="AI8" s="63">
        <v>303</v>
      </c>
      <c r="AJ8" s="63">
        <v>203</v>
      </c>
      <c r="AK8" s="63">
        <v>103</v>
      </c>
    </row>
    <row r="9" spans="2:39" ht="21" customHeight="1" x14ac:dyDescent="0.15">
      <c r="B9" s="9">
        <v>1</v>
      </c>
      <c r="C9" s="25"/>
      <c r="D9" s="25"/>
      <c r="E9" s="36"/>
      <c r="F9" s="29"/>
      <c r="G9" s="67"/>
      <c r="H9" s="18"/>
      <c r="I9" s="69"/>
      <c r="J9" s="18"/>
      <c r="K9" s="6"/>
      <c r="L9" s="1"/>
      <c r="M9" s="27"/>
      <c r="N9" s="15"/>
      <c r="O9" s="1"/>
      <c r="P9" s="1"/>
      <c r="Q9" s="1"/>
      <c r="R9" s="1"/>
      <c r="S9" s="1"/>
      <c r="T9" s="15"/>
      <c r="U9" s="15"/>
      <c r="V9" s="15"/>
      <c r="W9" s="15"/>
      <c r="Z9" s="63" t="s">
        <v>37</v>
      </c>
      <c r="AA9" s="63" t="s">
        <v>30</v>
      </c>
      <c r="AB9" s="63">
        <v>604</v>
      </c>
      <c r="AC9" s="63">
        <v>504</v>
      </c>
      <c r="AD9" s="63">
        <v>404</v>
      </c>
      <c r="AE9" s="63">
        <v>304</v>
      </c>
      <c r="AF9" s="63">
        <v>604</v>
      </c>
      <c r="AG9" s="63">
        <v>504</v>
      </c>
      <c r="AH9" s="63">
        <v>404</v>
      </c>
      <c r="AI9" s="63">
        <v>304</v>
      </c>
      <c r="AJ9" s="63">
        <v>204</v>
      </c>
      <c r="AK9" s="63">
        <v>104</v>
      </c>
    </row>
    <row r="10" spans="2:39" ht="21" customHeight="1" x14ac:dyDescent="0.15">
      <c r="B10" s="8">
        <v>2</v>
      </c>
      <c r="C10" s="25"/>
      <c r="D10" s="25"/>
      <c r="E10" s="36"/>
      <c r="F10" s="29"/>
      <c r="G10" s="67"/>
      <c r="H10" s="18"/>
      <c r="I10" s="69"/>
      <c r="J10" s="18"/>
      <c r="K10" s="6"/>
      <c r="L10" s="1"/>
      <c r="M10" s="70" t="str">
        <f>IF($H$81=0,"","ダブルスの入力に不備"&amp;CHAR(10)&amp;CHAR(10)&amp;"ペアは同じ番号を入力")</f>
        <v/>
      </c>
      <c r="N10" s="31" t="s">
        <v>62</v>
      </c>
      <c r="O10" s="17" t="s">
        <v>63</v>
      </c>
      <c r="P10" s="15"/>
      <c r="Q10" s="15"/>
      <c r="R10" s="15"/>
      <c r="S10" s="15"/>
      <c r="T10" s="15"/>
      <c r="U10" s="15"/>
      <c r="V10" s="15"/>
      <c r="W10" s="15"/>
      <c r="Z10" s="64"/>
      <c r="AA10" s="64" t="s">
        <v>40</v>
      </c>
      <c r="AB10" s="63">
        <v>605</v>
      </c>
      <c r="AC10" s="63">
        <v>505</v>
      </c>
      <c r="AD10" s="63">
        <v>405</v>
      </c>
      <c r="AE10" s="63">
        <v>305</v>
      </c>
      <c r="AF10" s="63">
        <v>605</v>
      </c>
      <c r="AG10" s="63">
        <v>505</v>
      </c>
      <c r="AH10" s="63">
        <v>405</v>
      </c>
      <c r="AI10" s="63">
        <v>305</v>
      </c>
      <c r="AJ10" s="63">
        <v>205</v>
      </c>
      <c r="AK10" s="63">
        <v>105</v>
      </c>
    </row>
    <row r="11" spans="2:39" ht="21" customHeight="1" x14ac:dyDescent="0.15">
      <c r="B11" s="8">
        <v>3</v>
      </c>
      <c r="C11" s="25"/>
      <c r="D11" s="25"/>
      <c r="E11" s="36"/>
      <c r="F11" s="29"/>
      <c r="G11" s="67"/>
      <c r="H11" s="18"/>
      <c r="I11" s="69"/>
      <c r="J11" s="18"/>
      <c r="K11" s="6"/>
      <c r="L11" s="1"/>
      <c r="M11" s="70"/>
      <c r="N11" s="32" t="s">
        <v>62</v>
      </c>
      <c r="O11" s="24"/>
      <c r="P11" s="31" t="s">
        <v>55</v>
      </c>
      <c r="Q11" s="26"/>
      <c r="R11" s="15"/>
      <c r="S11" s="15"/>
      <c r="T11" s="15"/>
      <c r="U11" s="15"/>
      <c r="V11" s="15"/>
      <c r="W11" s="15"/>
      <c r="Z11" s="64"/>
      <c r="AA11" s="64" t="s">
        <v>41</v>
      </c>
      <c r="AB11" s="63">
        <v>606</v>
      </c>
      <c r="AC11" s="63">
        <v>506</v>
      </c>
      <c r="AD11" s="63">
        <v>406</v>
      </c>
      <c r="AE11" s="63">
        <v>306</v>
      </c>
      <c r="AF11" s="63">
        <v>606</v>
      </c>
      <c r="AG11" s="63">
        <v>506</v>
      </c>
      <c r="AH11" s="63">
        <v>406</v>
      </c>
      <c r="AI11" s="63">
        <v>306</v>
      </c>
      <c r="AJ11" s="63">
        <v>206</v>
      </c>
      <c r="AK11" s="63">
        <v>106</v>
      </c>
    </row>
    <row r="12" spans="2:39" ht="21" customHeight="1" x14ac:dyDescent="0.15">
      <c r="B12" s="7">
        <v>4</v>
      </c>
      <c r="C12" s="25"/>
      <c r="D12" s="25"/>
      <c r="E12" s="36"/>
      <c r="F12" s="29"/>
      <c r="G12" s="67"/>
      <c r="H12" s="18"/>
      <c r="I12" s="69"/>
      <c r="J12" s="18"/>
      <c r="K12" s="6"/>
      <c r="L12" s="1"/>
      <c r="M12" s="70"/>
      <c r="N12" s="32"/>
      <c r="O12" s="66" t="s">
        <v>56</v>
      </c>
      <c r="P12" s="26"/>
      <c r="Q12" s="26"/>
      <c r="R12" s="26"/>
      <c r="S12" s="15"/>
      <c r="T12" s="15"/>
      <c r="U12" s="15"/>
      <c r="V12" s="15"/>
      <c r="W12" s="15"/>
      <c r="Z12" s="64"/>
      <c r="AA12" s="64"/>
      <c r="AB12" s="63">
        <v>607</v>
      </c>
      <c r="AC12" s="63">
        <v>507</v>
      </c>
      <c r="AD12" s="63">
        <v>407</v>
      </c>
      <c r="AE12" s="63">
        <v>307</v>
      </c>
      <c r="AF12" s="63">
        <v>607</v>
      </c>
      <c r="AG12" s="63">
        <v>507</v>
      </c>
      <c r="AH12" s="63">
        <v>407</v>
      </c>
      <c r="AI12" s="63">
        <v>307</v>
      </c>
      <c r="AJ12" s="63">
        <v>207</v>
      </c>
      <c r="AK12" s="63">
        <v>107</v>
      </c>
    </row>
    <row r="13" spans="2:39" ht="21" customHeight="1" x14ac:dyDescent="0.15">
      <c r="B13" s="8">
        <v>5</v>
      </c>
      <c r="C13" s="25"/>
      <c r="D13" s="25"/>
      <c r="E13" s="36"/>
      <c r="F13" s="29"/>
      <c r="G13" s="67"/>
      <c r="H13" s="18"/>
      <c r="I13" s="69"/>
      <c r="J13" s="18"/>
      <c r="K13" s="6"/>
      <c r="L13" s="1"/>
      <c r="M13" s="70"/>
      <c r="N13" s="32" t="s">
        <v>62</v>
      </c>
      <c r="O13" s="16" t="s">
        <v>25</v>
      </c>
      <c r="P13" s="15"/>
      <c r="Q13" s="15"/>
      <c r="R13" s="15"/>
      <c r="S13" s="15"/>
      <c r="T13" s="15"/>
      <c r="U13" s="15"/>
      <c r="V13" s="15"/>
      <c r="W13" s="15"/>
      <c r="Z13" s="64"/>
      <c r="AA13" s="64"/>
      <c r="AB13" s="63">
        <v>608</v>
      </c>
      <c r="AC13" s="63">
        <v>508</v>
      </c>
      <c r="AD13" s="63">
        <v>408</v>
      </c>
      <c r="AE13" s="63">
        <v>308</v>
      </c>
      <c r="AF13" s="63">
        <v>608</v>
      </c>
      <c r="AG13" s="63">
        <v>508</v>
      </c>
      <c r="AH13" s="63">
        <v>408</v>
      </c>
      <c r="AI13" s="63">
        <v>308</v>
      </c>
      <c r="AJ13" s="63">
        <v>208</v>
      </c>
      <c r="AK13" s="63">
        <v>108</v>
      </c>
    </row>
    <row r="14" spans="2:39" ht="21" customHeight="1" x14ac:dyDescent="0.15">
      <c r="B14" s="8">
        <v>6</v>
      </c>
      <c r="C14" s="25"/>
      <c r="D14" s="25"/>
      <c r="E14" s="36"/>
      <c r="F14" s="29"/>
      <c r="G14" s="67"/>
      <c r="H14" s="18"/>
      <c r="I14" s="69"/>
      <c r="J14" s="18"/>
      <c r="K14" s="6"/>
      <c r="L14" s="1"/>
      <c r="M14" s="70"/>
      <c r="N14" s="32" t="s">
        <v>62</v>
      </c>
      <c r="O14" s="16" t="s">
        <v>33</v>
      </c>
      <c r="P14" s="15"/>
      <c r="Q14" s="15"/>
      <c r="R14" s="15"/>
      <c r="S14" s="15"/>
      <c r="T14" s="15"/>
      <c r="U14" s="15"/>
      <c r="V14" s="15"/>
      <c r="W14" s="15"/>
      <c r="Z14" s="64"/>
      <c r="AA14" s="64"/>
      <c r="AB14" s="63">
        <v>609</v>
      </c>
      <c r="AC14" s="63">
        <v>509</v>
      </c>
      <c r="AD14" s="63">
        <v>409</v>
      </c>
      <c r="AE14" s="63">
        <v>309</v>
      </c>
      <c r="AF14" s="63">
        <v>609</v>
      </c>
      <c r="AG14" s="63">
        <v>509</v>
      </c>
      <c r="AH14" s="63">
        <v>409</v>
      </c>
      <c r="AI14" s="63">
        <v>309</v>
      </c>
      <c r="AJ14" s="63">
        <v>209</v>
      </c>
      <c r="AK14" s="63">
        <v>109</v>
      </c>
    </row>
    <row r="15" spans="2:39" ht="21" customHeight="1" x14ac:dyDescent="0.15">
      <c r="B15" s="7">
        <v>7</v>
      </c>
      <c r="C15" s="25"/>
      <c r="D15" s="25"/>
      <c r="E15" s="36"/>
      <c r="F15" s="29"/>
      <c r="G15" s="67"/>
      <c r="H15" s="18"/>
      <c r="I15" s="69"/>
      <c r="J15" s="18"/>
      <c r="K15" s="6"/>
      <c r="L15" s="1"/>
      <c r="M15" s="70"/>
      <c r="N15" s="32" t="s">
        <v>62</v>
      </c>
      <c r="O15" s="16" t="s">
        <v>60</v>
      </c>
      <c r="P15" s="15"/>
      <c r="Q15" s="15"/>
      <c r="R15" s="15"/>
      <c r="S15" s="15"/>
      <c r="T15" s="15"/>
      <c r="U15" s="15"/>
      <c r="V15" s="15"/>
      <c r="W15" s="15"/>
      <c r="Z15" s="64"/>
      <c r="AA15" s="64"/>
      <c r="AB15" s="63">
        <v>610</v>
      </c>
      <c r="AC15" s="63">
        <v>510</v>
      </c>
      <c r="AD15" s="63">
        <v>410</v>
      </c>
      <c r="AE15" s="63">
        <v>310</v>
      </c>
      <c r="AF15" s="63">
        <v>610</v>
      </c>
      <c r="AG15" s="63">
        <v>510</v>
      </c>
      <c r="AH15" s="63">
        <v>410</v>
      </c>
      <c r="AI15" s="63">
        <v>310</v>
      </c>
      <c r="AJ15" s="63">
        <v>210</v>
      </c>
      <c r="AK15" s="63">
        <v>110</v>
      </c>
    </row>
    <row r="16" spans="2:39" ht="21" customHeight="1" x14ac:dyDescent="0.15">
      <c r="B16" s="7">
        <v>8</v>
      </c>
      <c r="C16" s="25"/>
      <c r="D16" s="25"/>
      <c r="E16" s="36"/>
      <c r="F16" s="29"/>
      <c r="G16" s="67"/>
      <c r="H16" s="18"/>
      <c r="I16" s="69"/>
      <c r="J16" s="18"/>
      <c r="K16" s="6"/>
      <c r="L16" s="1"/>
      <c r="M16" s="70"/>
      <c r="N16" s="32" t="s">
        <v>62</v>
      </c>
      <c r="O16" s="33" t="s">
        <v>94</v>
      </c>
      <c r="P16" s="26"/>
      <c r="Q16" s="26"/>
      <c r="R16" s="15"/>
      <c r="S16" s="15"/>
      <c r="T16" s="15"/>
      <c r="U16" s="15"/>
      <c r="V16" s="15"/>
      <c r="W16" s="15"/>
    </row>
    <row r="17" spans="2:23" ht="21" customHeight="1" x14ac:dyDescent="0.15">
      <c r="B17" s="8">
        <v>9</v>
      </c>
      <c r="C17" s="25"/>
      <c r="D17" s="25"/>
      <c r="E17" s="36"/>
      <c r="F17" s="29"/>
      <c r="G17" s="67"/>
      <c r="H17" s="18"/>
      <c r="I17" s="69"/>
      <c r="J17" s="18"/>
      <c r="K17" s="6"/>
      <c r="L17" s="1"/>
      <c r="M17" s="70" t="str">
        <f>IF($J$81=0,"","シングルスの入力不備"&amp;CHAR(10)&amp;CHAR(10)&amp;"番号の重複")</f>
        <v/>
      </c>
      <c r="N17" s="26"/>
      <c r="O17" s="16" t="s">
        <v>65</v>
      </c>
      <c r="P17" s="26"/>
      <c r="Q17" s="26"/>
      <c r="R17" s="15"/>
      <c r="S17" s="15"/>
      <c r="T17" s="15"/>
      <c r="U17" s="15"/>
      <c r="V17" s="15"/>
      <c r="W17" s="15"/>
    </row>
    <row r="18" spans="2:23" ht="21" customHeight="1" x14ac:dyDescent="0.15">
      <c r="B18" s="8">
        <v>10</v>
      </c>
      <c r="C18" s="25"/>
      <c r="D18" s="25"/>
      <c r="E18" s="36"/>
      <c r="F18" s="29"/>
      <c r="G18" s="67"/>
      <c r="H18" s="18"/>
      <c r="I18" s="69"/>
      <c r="J18" s="18"/>
      <c r="K18" s="6"/>
      <c r="L18" s="1"/>
      <c r="M18" s="70"/>
      <c r="N18" s="26"/>
      <c r="O18" s="1"/>
      <c r="P18" s="1"/>
      <c r="Q18" s="1"/>
      <c r="R18" s="1"/>
      <c r="S18" s="1"/>
      <c r="T18" s="15"/>
      <c r="U18" s="15"/>
      <c r="V18" s="15"/>
      <c r="W18" s="15"/>
    </row>
    <row r="19" spans="2:23" ht="21" customHeight="1" x14ac:dyDescent="0.15">
      <c r="B19" s="7">
        <v>11</v>
      </c>
      <c r="C19" s="25"/>
      <c r="D19" s="25"/>
      <c r="E19" s="36"/>
      <c r="F19" s="29"/>
      <c r="G19" s="67"/>
      <c r="H19" s="18"/>
      <c r="I19" s="69"/>
      <c r="J19" s="18"/>
      <c r="K19" s="6"/>
      <c r="L19" s="1"/>
      <c r="M19" s="70"/>
      <c r="N19" s="26"/>
      <c r="O19" s="23"/>
      <c r="P19" s="1"/>
      <c r="Q19" s="1"/>
      <c r="R19" s="1"/>
      <c r="S19" s="1"/>
      <c r="T19" s="15"/>
      <c r="U19" s="15"/>
      <c r="V19" s="15"/>
      <c r="W19" s="15"/>
    </row>
    <row r="20" spans="2:23" ht="21" customHeight="1" x14ac:dyDescent="0.15">
      <c r="B20" s="8">
        <v>12</v>
      </c>
      <c r="C20" s="25"/>
      <c r="D20" s="25"/>
      <c r="E20" s="36"/>
      <c r="F20" s="29"/>
      <c r="G20" s="67"/>
      <c r="H20" s="18"/>
      <c r="I20" s="69"/>
      <c r="J20" s="18"/>
      <c r="K20" s="6"/>
      <c r="L20" s="1"/>
      <c r="M20" s="70"/>
      <c r="N20" s="26"/>
      <c r="O20" s="1"/>
      <c r="P20" s="26"/>
      <c r="Q20" s="26"/>
      <c r="R20" s="26"/>
      <c r="S20" s="15"/>
      <c r="T20" s="15"/>
      <c r="U20" s="15"/>
      <c r="V20" s="15"/>
      <c r="W20" s="15"/>
    </row>
    <row r="21" spans="2:23" ht="21" customHeight="1" x14ac:dyDescent="0.15">
      <c r="B21" s="8">
        <v>13</v>
      </c>
      <c r="C21" s="25"/>
      <c r="D21" s="25"/>
      <c r="E21" s="36"/>
      <c r="F21" s="29"/>
      <c r="G21" s="67"/>
      <c r="H21" s="18"/>
      <c r="I21" s="69"/>
      <c r="J21" s="18"/>
      <c r="K21" s="6"/>
      <c r="L21" s="1"/>
      <c r="M21" s="70"/>
      <c r="N21" s="27"/>
      <c r="O21" s="1"/>
      <c r="P21" s="27"/>
      <c r="Q21" s="27"/>
      <c r="R21" s="15"/>
      <c r="S21" s="15"/>
      <c r="T21" s="15"/>
      <c r="U21" s="15"/>
      <c r="V21" s="15"/>
      <c r="W21" s="15"/>
    </row>
    <row r="22" spans="2:23" ht="21" customHeight="1" x14ac:dyDescent="0.15">
      <c r="B22" s="7">
        <v>14</v>
      </c>
      <c r="C22" s="25"/>
      <c r="D22" s="25"/>
      <c r="E22" s="36"/>
      <c r="F22" s="29"/>
      <c r="G22" s="67"/>
      <c r="H22" s="18"/>
      <c r="I22" s="69"/>
      <c r="J22" s="18"/>
      <c r="K22" s="6"/>
      <c r="L22" s="1"/>
      <c r="M22" s="70"/>
      <c r="N22" s="27"/>
      <c r="O22" s="16"/>
      <c r="P22" s="27"/>
      <c r="Q22" s="27"/>
      <c r="R22" s="15"/>
      <c r="S22" s="15"/>
      <c r="T22" s="15"/>
      <c r="U22" s="15"/>
      <c r="V22" s="15"/>
      <c r="W22" s="15"/>
    </row>
    <row r="23" spans="2:23" ht="21" customHeight="1" x14ac:dyDescent="0.15">
      <c r="B23" s="7">
        <v>15</v>
      </c>
      <c r="C23" s="25"/>
      <c r="D23" s="25"/>
      <c r="E23" s="36"/>
      <c r="F23" s="29"/>
      <c r="G23" s="67"/>
      <c r="H23" s="18"/>
      <c r="I23" s="69"/>
      <c r="J23" s="18"/>
      <c r="K23" s="6"/>
      <c r="L23" s="1"/>
      <c r="M23" s="70"/>
      <c r="N23" s="15"/>
      <c r="O23" s="1"/>
      <c r="P23" s="15"/>
      <c r="Q23" s="15"/>
      <c r="R23" s="15"/>
      <c r="S23" s="15"/>
      <c r="T23" s="15"/>
      <c r="U23" s="15"/>
      <c r="V23" s="15"/>
      <c r="W23" s="15"/>
    </row>
    <row r="24" spans="2:23" ht="21" customHeight="1" x14ac:dyDescent="0.15">
      <c r="B24" s="8">
        <v>16</v>
      </c>
      <c r="C24" s="25"/>
      <c r="D24" s="25"/>
      <c r="E24" s="36"/>
      <c r="F24" s="29"/>
      <c r="G24" s="67"/>
      <c r="H24" s="18"/>
      <c r="I24" s="69"/>
      <c r="J24" s="18"/>
      <c r="K24" s="6"/>
      <c r="L24" s="1"/>
      <c r="M24" s="70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1" customHeight="1" x14ac:dyDescent="0.15">
      <c r="B25" s="8">
        <v>17</v>
      </c>
      <c r="C25" s="25"/>
      <c r="D25" s="25"/>
      <c r="E25" s="36"/>
      <c r="F25" s="29"/>
      <c r="G25" s="67"/>
      <c r="H25" s="18"/>
      <c r="I25" s="69"/>
      <c r="J25" s="18"/>
      <c r="K25" s="6"/>
      <c r="L25" s="1"/>
      <c r="M25" s="15"/>
      <c r="N25" s="15"/>
      <c r="O25" s="1"/>
      <c r="P25" s="15"/>
      <c r="Q25" s="15"/>
      <c r="R25" s="15"/>
      <c r="S25" s="15"/>
      <c r="T25" s="15"/>
      <c r="U25" s="15"/>
      <c r="V25" s="15"/>
      <c r="W25" s="15"/>
    </row>
    <row r="26" spans="2:23" ht="21" customHeight="1" x14ac:dyDescent="0.15">
      <c r="B26" s="7">
        <v>18</v>
      </c>
      <c r="C26" s="25"/>
      <c r="D26" s="25"/>
      <c r="E26" s="36"/>
      <c r="F26" s="29"/>
      <c r="G26" s="67"/>
      <c r="H26" s="18"/>
      <c r="I26" s="69"/>
      <c r="J26" s="18"/>
      <c r="K26" s="6"/>
      <c r="L26" s="1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5"/>
    </row>
    <row r="27" spans="2:23" ht="21" customHeight="1" x14ac:dyDescent="0.15">
      <c r="B27" s="8">
        <v>19</v>
      </c>
      <c r="C27" s="25"/>
      <c r="D27" s="25"/>
      <c r="E27" s="36"/>
      <c r="F27" s="29"/>
      <c r="G27" s="67"/>
      <c r="H27" s="18"/>
      <c r="I27" s="69"/>
      <c r="J27" s="18"/>
      <c r="K27" s="6"/>
      <c r="L27" s="1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5"/>
    </row>
    <row r="28" spans="2:23" ht="21" customHeight="1" x14ac:dyDescent="0.15">
      <c r="B28" s="8">
        <v>20</v>
      </c>
      <c r="C28" s="25"/>
      <c r="D28" s="25"/>
      <c r="E28" s="36"/>
      <c r="F28" s="29"/>
      <c r="G28" s="67"/>
      <c r="H28" s="18"/>
      <c r="I28" s="69"/>
      <c r="J28" s="18"/>
      <c r="K28" s="6"/>
      <c r="L28" s="1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2:23" ht="21" customHeight="1" x14ac:dyDescent="0.15">
      <c r="B29" s="8">
        <v>21</v>
      </c>
      <c r="C29" s="25"/>
      <c r="D29" s="25"/>
      <c r="E29" s="36"/>
      <c r="F29" s="29"/>
      <c r="G29" s="67"/>
      <c r="H29" s="18"/>
      <c r="I29" s="69"/>
      <c r="J29" s="18"/>
      <c r="K29" s="6"/>
      <c r="L29" s="1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2:23" ht="21" customHeight="1" x14ac:dyDescent="0.15">
      <c r="B30" s="8">
        <v>22</v>
      </c>
      <c r="C30" s="25"/>
      <c r="D30" s="25"/>
      <c r="E30" s="36"/>
      <c r="F30" s="29"/>
      <c r="G30" s="67"/>
      <c r="H30" s="18"/>
      <c r="I30" s="69"/>
      <c r="J30" s="18"/>
      <c r="K30" s="6"/>
      <c r="L30" s="1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ht="21" customHeight="1" x14ac:dyDescent="0.15">
      <c r="B31" s="8">
        <v>23</v>
      </c>
      <c r="C31" s="25"/>
      <c r="D31" s="25"/>
      <c r="E31" s="36"/>
      <c r="F31" s="29"/>
      <c r="G31" s="67"/>
      <c r="H31" s="18"/>
      <c r="I31" s="69"/>
      <c r="J31" s="18"/>
      <c r="K31" s="6"/>
      <c r="L31" s="1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2:23" ht="21" customHeight="1" x14ac:dyDescent="0.15">
      <c r="B32" s="8">
        <v>24</v>
      </c>
      <c r="C32" s="25"/>
      <c r="D32" s="25"/>
      <c r="E32" s="36"/>
      <c r="F32" s="29"/>
      <c r="G32" s="67"/>
      <c r="H32" s="18"/>
      <c r="I32" s="69"/>
      <c r="J32" s="18"/>
      <c r="K32" s="6"/>
      <c r="L32" s="1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2:23" ht="21" customHeight="1" x14ac:dyDescent="0.15">
      <c r="B33" s="8">
        <v>25</v>
      </c>
      <c r="C33" s="25"/>
      <c r="D33" s="25"/>
      <c r="E33" s="36"/>
      <c r="F33" s="29"/>
      <c r="G33" s="67"/>
      <c r="H33" s="18"/>
      <c r="I33" s="69"/>
      <c r="J33" s="18"/>
      <c r="K33" s="6"/>
      <c r="L33" s="1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2:23" ht="21" customHeight="1" x14ac:dyDescent="0.15">
      <c r="B34" s="8">
        <v>26</v>
      </c>
      <c r="C34" s="25"/>
      <c r="D34" s="25"/>
      <c r="E34" s="36"/>
      <c r="F34" s="29"/>
      <c r="G34" s="67"/>
      <c r="H34" s="18"/>
      <c r="I34" s="69"/>
      <c r="J34" s="18"/>
      <c r="K34" s="6"/>
      <c r="L34" s="1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2:23" ht="21" customHeight="1" x14ac:dyDescent="0.15">
      <c r="B35" s="8">
        <v>27</v>
      </c>
      <c r="C35" s="25"/>
      <c r="D35" s="25"/>
      <c r="E35" s="36"/>
      <c r="F35" s="29"/>
      <c r="G35" s="67"/>
      <c r="H35" s="18"/>
      <c r="I35" s="69"/>
      <c r="J35" s="18"/>
      <c r="K35" s="6"/>
      <c r="L35" s="1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2:23" ht="21" customHeight="1" x14ac:dyDescent="0.15">
      <c r="B36" s="8">
        <v>28</v>
      </c>
      <c r="C36" s="25"/>
      <c r="D36" s="25"/>
      <c r="E36" s="36"/>
      <c r="F36" s="29"/>
      <c r="G36" s="67"/>
      <c r="H36" s="18"/>
      <c r="I36" s="69"/>
      <c r="J36" s="18"/>
      <c r="K36" s="6"/>
      <c r="L36" s="1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2:23" ht="21" customHeight="1" x14ac:dyDescent="0.15">
      <c r="B37" s="8">
        <v>29</v>
      </c>
      <c r="C37" s="25"/>
      <c r="D37" s="25"/>
      <c r="E37" s="36"/>
      <c r="F37" s="29"/>
      <c r="G37" s="67"/>
      <c r="H37" s="18"/>
      <c r="I37" s="69"/>
      <c r="J37" s="18"/>
      <c r="K37" s="6"/>
      <c r="L37" s="1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2:23" ht="21" customHeight="1" x14ac:dyDescent="0.15">
      <c r="B38" s="8">
        <v>30</v>
      </c>
      <c r="C38" s="25"/>
      <c r="D38" s="25"/>
      <c r="E38" s="36"/>
      <c r="F38" s="29"/>
      <c r="G38" s="67"/>
      <c r="H38" s="18"/>
      <c r="I38" s="69"/>
      <c r="J38" s="18"/>
      <c r="K38" s="6"/>
      <c r="L38" s="1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2:23" ht="21" customHeight="1" x14ac:dyDescent="0.15">
      <c r="B39" s="3" t="s">
        <v>12</v>
      </c>
      <c r="C39" s="2" t="s">
        <v>13</v>
      </c>
      <c r="D39" s="2" t="s">
        <v>14</v>
      </c>
      <c r="E39" s="37" t="s">
        <v>44</v>
      </c>
      <c r="F39" s="5">
        <v>6</v>
      </c>
      <c r="G39" s="13" t="s">
        <v>19</v>
      </c>
      <c r="H39" s="14">
        <v>601</v>
      </c>
      <c r="I39" s="19" t="s">
        <v>22</v>
      </c>
      <c r="J39" s="14">
        <v>601</v>
      </c>
      <c r="K39" s="4"/>
      <c r="L39" s="1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2:23" ht="21" customHeight="1" x14ac:dyDescent="0.15">
      <c r="B40" s="3" t="s">
        <v>15</v>
      </c>
      <c r="C40" s="2" t="s">
        <v>13</v>
      </c>
      <c r="D40" s="2" t="s">
        <v>18</v>
      </c>
      <c r="E40" s="37" t="s">
        <v>45</v>
      </c>
      <c r="F40" s="5">
        <v>5</v>
      </c>
      <c r="G40" s="13" t="s">
        <v>19</v>
      </c>
      <c r="H40" s="14">
        <v>601</v>
      </c>
      <c r="I40" s="19" t="s">
        <v>26</v>
      </c>
      <c r="J40" s="14">
        <v>501</v>
      </c>
      <c r="K40" s="4"/>
      <c r="L40" s="1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3" ht="21" customHeight="1" x14ac:dyDescent="0.15">
      <c r="B41" s="3" t="s">
        <v>16</v>
      </c>
      <c r="C41" s="2" t="s">
        <v>17</v>
      </c>
      <c r="D41" s="2" t="s">
        <v>46</v>
      </c>
      <c r="E41" s="37" t="s">
        <v>47</v>
      </c>
      <c r="F41" s="5">
        <v>4</v>
      </c>
      <c r="G41" s="13" t="s">
        <v>20</v>
      </c>
      <c r="H41" s="14">
        <v>401</v>
      </c>
      <c r="I41" s="19" t="s">
        <v>23</v>
      </c>
      <c r="J41" s="14">
        <v>401</v>
      </c>
      <c r="K41" s="4"/>
      <c r="L41" s="1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3" ht="21" customHeight="1" x14ac:dyDescent="0.15">
      <c r="B42" s="3" t="s">
        <v>27</v>
      </c>
      <c r="C42" s="2" t="s">
        <v>21</v>
      </c>
      <c r="D42" s="2" t="s">
        <v>48</v>
      </c>
      <c r="E42" s="37" t="s">
        <v>49</v>
      </c>
      <c r="F42" s="5">
        <v>4</v>
      </c>
      <c r="G42" s="13" t="s">
        <v>20</v>
      </c>
      <c r="H42" s="14">
        <v>401</v>
      </c>
      <c r="I42" s="19" t="s">
        <v>23</v>
      </c>
      <c r="J42" s="14">
        <v>402</v>
      </c>
      <c r="K42" s="4"/>
      <c r="L42" s="1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2:23" ht="21" customHeight="1" x14ac:dyDescent="0.15">
      <c r="B43" s="3" t="s">
        <v>28</v>
      </c>
      <c r="C43" s="2" t="s">
        <v>21</v>
      </c>
      <c r="D43" s="2" t="s">
        <v>50</v>
      </c>
      <c r="E43" s="37" t="s">
        <v>51</v>
      </c>
      <c r="F43" s="5">
        <v>4</v>
      </c>
      <c r="G43" s="13" t="s">
        <v>20</v>
      </c>
      <c r="H43" s="14">
        <v>402</v>
      </c>
      <c r="I43" s="19" t="s">
        <v>23</v>
      </c>
      <c r="J43" s="14">
        <v>403</v>
      </c>
      <c r="K43" s="4"/>
      <c r="L43" s="1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2:23" ht="21" customHeight="1" x14ac:dyDescent="0.15">
      <c r="B44" s="3" t="s">
        <v>29</v>
      </c>
      <c r="C44" s="2" t="s">
        <v>31</v>
      </c>
      <c r="D44" s="2" t="s">
        <v>32</v>
      </c>
      <c r="E44" s="37" t="s">
        <v>52</v>
      </c>
      <c r="F44" s="5">
        <v>2</v>
      </c>
      <c r="G44" s="13" t="s">
        <v>20</v>
      </c>
      <c r="H44" s="14">
        <v>402</v>
      </c>
      <c r="I44" s="19" t="s">
        <v>24</v>
      </c>
      <c r="J44" s="14">
        <v>201</v>
      </c>
      <c r="K44" s="6"/>
      <c r="L44" s="1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2:23" ht="23.25" customHeight="1" x14ac:dyDescent="0.15">
      <c r="B45" s="12"/>
      <c r="C45" s="10"/>
      <c r="D45" s="10"/>
      <c r="E45" s="10"/>
      <c r="F45" s="10"/>
      <c r="G45" s="10"/>
      <c r="H45" s="10"/>
      <c r="I45" s="10"/>
      <c r="J45" s="10"/>
      <c r="K45" s="10"/>
      <c r="L45" s="1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2:23" s="15" customFormat="1" ht="23.25" customHeight="1" x14ac:dyDescent="0.15">
      <c r="B46" s="59"/>
      <c r="C46" s="60"/>
      <c r="D46" s="60"/>
      <c r="E46" s="60"/>
      <c r="F46" s="60"/>
      <c r="G46" s="60"/>
      <c r="H46" s="60"/>
      <c r="I46" s="60"/>
      <c r="J46" s="60"/>
      <c r="K46" s="60"/>
    </row>
    <row r="47" spans="2:23" s="15" customFormat="1" ht="23.25" customHeight="1" x14ac:dyDescent="0.1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2:23" s="15" customFormat="1" ht="23.25" customHeight="1" x14ac:dyDescent="0.15">
      <c r="B48" s="59"/>
      <c r="C48" s="60"/>
      <c r="D48" s="60"/>
      <c r="E48" s="60"/>
      <c r="F48" s="60"/>
      <c r="G48" s="60"/>
      <c r="H48" s="60"/>
      <c r="I48" s="60"/>
      <c r="J48" s="60"/>
      <c r="K48" s="60"/>
    </row>
    <row r="49" spans="2:11" s="15" customFormat="1" ht="23.25" customHeight="1" x14ac:dyDescent="0.15">
      <c r="B49" s="59"/>
      <c r="C49" s="60"/>
      <c r="D49" s="60"/>
      <c r="E49" s="60"/>
      <c r="F49" s="60"/>
      <c r="G49" s="60"/>
      <c r="H49" s="60"/>
      <c r="I49" s="60"/>
      <c r="J49" s="60"/>
      <c r="K49" s="60"/>
    </row>
    <row r="50" spans="2:11" s="15" customFormat="1" ht="23.25" customHeight="1" x14ac:dyDescent="0.15">
      <c r="G50" s="61"/>
      <c r="H50" s="62">
        <f>COUNTIF($H$9:$H$38,H9)</f>
        <v>0</v>
      </c>
      <c r="I50" s="61"/>
      <c r="J50" s="62">
        <f>COUNTIF($J$9:$J$38,J9)</f>
        <v>0</v>
      </c>
    </row>
    <row r="51" spans="2:11" s="15" customFormat="1" ht="23.25" customHeight="1" x14ac:dyDescent="0.15">
      <c r="G51" s="61"/>
      <c r="H51" s="62">
        <f t="shared" ref="H51:H79" si="0">COUNTIF($H$9:$H$38,H10)</f>
        <v>0</v>
      </c>
      <c r="I51" s="61"/>
      <c r="J51" s="62">
        <f t="shared" ref="J51:J79" si="1">COUNTIF($J$9:$J$38,J10)</f>
        <v>0</v>
      </c>
    </row>
    <row r="52" spans="2:11" s="15" customFormat="1" ht="23.25" customHeight="1" x14ac:dyDescent="0.15">
      <c r="G52" s="61"/>
      <c r="H52" s="62">
        <f t="shared" si="0"/>
        <v>0</v>
      </c>
      <c r="I52" s="61"/>
      <c r="J52" s="62">
        <f t="shared" si="1"/>
        <v>0</v>
      </c>
    </row>
    <row r="53" spans="2:11" s="15" customFormat="1" ht="14.25" customHeight="1" x14ac:dyDescent="0.15">
      <c r="G53" s="61"/>
      <c r="H53" s="62">
        <f t="shared" si="0"/>
        <v>0</v>
      </c>
      <c r="I53" s="61"/>
      <c r="J53" s="62">
        <f t="shared" si="1"/>
        <v>0</v>
      </c>
    </row>
    <row r="54" spans="2:11" s="15" customFormat="1" ht="14.25" customHeight="1" x14ac:dyDescent="0.15">
      <c r="G54" s="61"/>
      <c r="H54" s="62">
        <f t="shared" si="0"/>
        <v>0</v>
      </c>
      <c r="I54" s="61"/>
      <c r="J54" s="62">
        <f t="shared" si="1"/>
        <v>0</v>
      </c>
    </row>
    <row r="55" spans="2:11" s="15" customFormat="1" ht="14.25" customHeight="1" x14ac:dyDescent="0.15">
      <c r="G55" s="61"/>
      <c r="H55" s="62">
        <f t="shared" si="0"/>
        <v>0</v>
      </c>
      <c r="I55" s="61"/>
      <c r="J55" s="62">
        <f t="shared" si="1"/>
        <v>0</v>
      </c>
    </row>
    <row r="56" spans="2:11" s="15" customFormat="1" ht="14.25" customHeight="1" x14ac:dyDescent="0.15">
      <c r="G56" s="61"/>
      <c r="H56" s="62">
        <f t="shared" si="0"/>
        <v>0</v>
      </c>
      <c r="I56" s="61"/>
      <c r="J56" s="62">
        <f t="shared" si="1"/>
        <v>0</v>
      </c>
    </row>
    <row r="57" spans="2:11" s="15" customFormat="1" ht="14.25" customHeight="1" x14ac:dyDescent="0.15">
      <c r="G57" s="61"/>
      <c r="H57" s="62">
        <f t="shared" si="0"/>
        <v>0</v>
      </c>
      <c r="I57" s="61"/>
      <c r="J57" s="62">
        <f t="shared" si="1"/>
        <v>0</v>
      </c>
    </row>
    <row r="58" spans="2:11" s="15" customFormat="1" ht="14.25" customHeight="1" x14ac:dyDescent="0.15">
      <c r="G58" s="61"/>
      <c r="H58" s="62">
        <f t="shared" si="0"/>
        <v>0</v>
      </c>
      <c r="I58" s="61"/>
      <c r="J58" s="62">
        <f t="shared" si="1"/>
        <v>0</v>
      </c>
    </row>
    <row r="59" spans="2:11" s="15" customFormat="1" ht="14.25" customHeight="1" x14ac:dyDescent="0.15">
      <c r="G59" s="61"/>
      <c r="H59" s="62">
        <f t="shared" si="0"/>
        <v>0</v>
      </c>
      <c r="I59" s="61"/>
      <c r="J59" s="62">
        <f t="shared" si="1"/>
        <v>0</v>
      </c>
    </row>
    <row r="60" spans="2:11" s="15" customFormat="1" ht="14.25" customHeight="1" x14ac:dyDescent="0.15">
      <c r="G60" s="61"/>
      <c r="H60" s="62">
        <f t="shared" si="0"/>
        <v>0</v>
      </c>
      <c r="I60" s="61"/>
      <c r="J60" s="62">
        <f t="shared" si="1"/>
        <v>0</v>
      </c>
    </row>
    <row r="61" spans="2:11" s="15" customFormat="1" ht="14.25" customHeight="1" x14ac:dyDescent="0.15">
      <c r="G61" s="61"/>
      <c r="H61" s="62">
        <f t="shared" si="0"/>
        <v>0</v>
      </c>
      <c r="I61" s="61"/>
      <c r="J61" s="62">
        <f t="shared" si="1"/>
        <v>0</v>
      </c>
    </row>
    <row r="62" spans="2:11" s="15" customFormat="1" ht="14.25" customHeight="1" x14ac:dyDescent="0.15">
      <c r="G62" s="61"/>
      <c r="H62" s="62">
        <f t="shared" si="0"/>
        <v>0</v>
      </c>
      <c r="I62" s="61"/>
      <c r="J62" s="62">
        <f t="shared" si="1"/>
        <v>0</v>
      </c>
    </row>
    <row r="63" spans="2:11" s="15" customFormat="1" ht="14.25" customHeight="1" x14ac:dyDescent="0.15">
      <c r="G63" s="61"/>
      <c r="H63" s="62">
        <f t="shared" si="0"/>
        <v>0</v>
      </c>
      <c r="I63" s="61"/>
      <c r="J63" s="62">
        <f t="shared" si="1"/>
        <v>0</v>
      </c>
    </row>
    <row r="64" spans="2:11" s="15" customFormat="1" ht="14.25" customHeight="1" x14ac:dyDescent="0.15">
      <c r="G64" s="61"/>
      <c r="H64" s="62">
        <f t="shared" si="0"/>
        <v>0</v>
      </c>
      <c r="I64" s="61"/>
      <c r="J64" s="62">
        <f t="shared" si="1"/>
        <v>0</v>
      </c>
    </row>
    <row r="65" spans="7:10" s="15" customFormat="1" ht="14.25" customHeight="1" x14ac:dyDescent="0.15">
      <c r="G65" s="61"/>
      <c r="H65" s="62">
        <f t="shared" si="0"/>
        <v>0</v>
      </c>
      <c r="I65" s="61"/>
      <c r="J65" s="62">
        <f t="shared" si="1"/>
        <v>0</v>
      </c>
    </row>
    <row r="66" spans="7:10" s="15" customFormat="1" ht="14.25" customHeight="1" x14ac:dyDescent="0.15">
      <c r="G66" s="61"/>
      <c r="H66" s="62">
        <f t="shared" si="0"/>
        <v>0</v>
      </c>
      <c r="I66" s="61"/>
      <c r="J66" s="62">
        <f t="shared" si="1"/>
        <v>0</v>
      </c>
    </row>
    <row r="67" spans="7:10" s="15" customFormat="1" ht="14.25" customHeight="1" x14ac:dyDescent="0.15">
      <c r="G67" s="61"/>
      <c r="H67" s="62">
        <f t="shared" si="0"/>
        <v>0</v>
      </c>
      <c r="I67" s="61"/>
      <c r="J67" s="62">
        <f t="shared" si="1"/>
        <v>0</v>
      </c>
    </row>
    <row r="68" spans="7:10" s="15" customFormat="1" ht="14.25" customHeight="1" x14ac:dyDescent="0.15">
      <c r="G68" s="61"/>
      <c r="H68" s="62">
        <f t="shared" si="0"/>
        <v>0</v>
      </c>
      <c r="I68" s="61"/>
      <c r="J68" s="62">
        <f t="shared" si="1"/>
        <v>0</v>
      </c>
    </row>
    <row r="69" spans="7:10" s="15" customFormat="1" ht="14.25" customHeight="1" x14ac:dyDescent="0.15">
      <c r="G69" s="61"/>
      <c r="H69" s="62">
        <f t="shared" si="0"/>
        <v>0</v>
      </c>
      <c r="I69" s="61"/>
      <c r="J69" s="62">
        <f t="shared" si="1"/>
        <v>0</v>
      </c>
    </row>
    <row r="70" spans="7:10" s="15" customFormat="1" ht="14.25" customHeight="1" x14ac:dyDescent="0.15">
      <c r="G70" s="61"/>
      <c r="H70" s="62">
        <f t="shared" si="0"/>
        <v>0</v>
      </c>
      <c r="I70" s="61"/>
      <c r="J70" s="62">
        <f t="shared" si="1"/>
        <v>0</v>
      </c>
    </row>
    <row r="71" spans="7:10" s="15" customFormat="1" ht="14.25" customHeight="1" x14ac:dyDescent="0.15">
      <c r="G71" s="61"/>
      <c r="H71" s="62">
        <f t="shared" si="0"/>
        <v>0</v>
      </c>
      <c r="I71" s="61"/>
      <c r="J71" s="62">
        <f t="shared" si="1"/>
        <v>0</v>
      </c>
    </row>
    <row r="72" spans="7:10" s="15" customFormat="1" ht="14.25" customHeight="1" x14ac:dyDescent="0.15">
      <c r="G72" s="61"/>
      <c r="H72" s="62">
        <f t="shared" si="0"/>
        <v>0</v>
      </c>
      <c r="I72" s="61"/>
      <c r="J72" s="62">
        <f t="shared" si="1"/>
        <v>0</v>
      </c>
    </row>
    <row r="73" spans="7:10" s="15" customFormat="1" ht="14.25" customHeight="1" x14ac:dyDescent="0.15">
      <c r="G73" s="61"/>
      <c r="H73" s="62">
        <f t="shared" si="0"/>
        <v>0</v>
      </c>
      <c r="I73" s="61"/>
      <c r="J73" s="62">
        <f t="shared" si="1"/>
        <v>0</v>
      </c>
    </row>
    <row r="74" spans="7:10" s="15" customFormat="1" ht="14.25" customHeight="1" x14ac:dyDescent="0.15">
      <c r="G74" s="61"/>
      <c r="H74" s="62">
        <f t="shared" si="0"/>
        <v>0</v>
      </c>
      <c r="I74" s="61"/>
      <c r="J74" s="62">
        <f t="shared" si="1"/>
        <v>0</v>
      </c>
    </row>
    <row r="75" spans="7:10" s="15" customFormat="1" ht="14.25" customHeight="1" x14ac:dyDescent="0.15">
      <c r="G75" s="61"/>
      <c r="H75" s="62">
        <f t="shared" si="0"/>
        <v>0</v>
      </c>
      <c r="I75" s="61"/>
      <c r="J75" s="62">
        <f t="shared" si="1"/>
        <v>0</v>
      </c>
    </row>
    <row r="76" spans="7:10" s="15" customFormat="1" ht="14.25" customHeight="1" x14ac:dyDescent="0.15">
      <c r="G76" s="61"/>
      <c r="H76" s="62">
        <f t="shared" si="0"/>
        <v>0</v>
      </c>
      <c r="I76" s="61"/>
      <c r="J76" s="62">
        <f t="shared" si="1"/>
        <v>0</v>
      </c>
    </row>
    <row r="77" spans="7:10" s="15" customFormat="1" ht="14.25" customHeight="1" x14ac:dyDescent="0.15">
      <c r="G77" s="61"/>
      <c r="H77" s="62">
        <f t="shared" si="0"/>
        <v>0</v>
      </c>
      <c r="I77" s="61"/>
      <c r="J77" s="62">
        <f t="shared" si="1"/>
        <v>0</v>
      </c>
    </row>
    <row r="78" spans="7:10" s="15" customFormat="1" ht="14.25" customHeight="1" x14ac:dyDescent="0.15">
      <c r="G78" s="61"/>
      <c r="H78" s="62">
        <f t="shared" si="0"/>
        <v>0</v>
      </c>
      <c r="I78" s="61"/>
      <c r="J78" s="62">
        <f t="shared" si="1"/>
        <v>0</v>
      </c>
    </row>
    <row r="79" spans="7:10" s="15" customFormat="1" ht="14.25" customHeight="1" x14ac:dyDescent="0.15">
      <c r="G79" s="61"/>
      <c r="H79" s="62">
        <f t="shared" si="0"/>
        <v>0</v>
      </c>
      <c r="I79" s="61"/>
      <c r="J79" s="62">
        <f t="shared" si="1"/>
        <v>0</v>
      </c>
    </row>
    <row r="80" spans="7:10" s="15" customFormat="1" ht="14.25" customHeight="1" x14ac:dyDescent="0.15"/>
    <row r="81" spans="1:13" s="15" customFormat="1" ht="14.25" customHeight="1" x14ac:dyDescent="0.15">
      <c r="H81" s="62">
        <f>COUNTIF($H$50:$H$79,"&gt;=3")+COUNTIF(H50:H79,1)</f>
        <v>0</v>
      </c>
      <c r="J81" s="62">
        <f>COUNTIF($J$50:$J$79,"&gt;=2")</f>
        <v>0</v>
      </c>
    </row>
    <row r="82" spans="1:13" s="15" customFormat="1" ht="14.25" customHeight="1" x14ac:dyDescent="0.15"/>
    <row r="83" spans="1:13" s="15" customFormat="1" ht="14.25" customHeight="1" x14ac:dyDescent="0.15"/>
    <row r="84" spans="1:13" s="15" customFormat="1" ht="14.25" customHeight="1" x14ac:dyDescent="0.15"/>
    <row r="85" spans="1:13" s="15" customFormat="1" ht="23.25" customHeight="1" x14ac:dyDescent="0.15"/>
    <row r="86" spans="1:13" s="15" customFormat="1" ht="23.25" customHeight="1" x14ac:dyDescent="0.15"/>
    <row r="87" spans="1:13" s="15" customFormat="1" ht="23.25" customHeight="1" x14ac:dyDescent="0.15"/>
    <row r="88" spans="1:13" s="15" customFormat="1" ht="23.25" customHeight="1" x14ac:dyDescent="0.15"/>
    <row r="89" spans="1:13" s="15" customFormat="1" ht="23.25" customHeight="1" x14ac:dyDescent="0.15"/>
    <row r="90" spans="1:13" s="15" customFormat="1" ht="23.25" customHeight="1" x14ac:dyDescent="0.15"/>
    <row r="91" spans="1:13" s="15" customFormat="1" ht="23.25" customHeight="1" x14ac:dyDescent="0.15"/>
    <row r="92" spans="1:13" s="15" customFormat="1" ht="23.25" customHeight="1" x14ac:dyDescent="0.15"/>
    <row r="93" spans="1:13" s="15" customFormat="1" ht="23.25" customHeight="1" x14ac:dyDescent="0.15">
      <c r="M93"/>
    </row>
    <row r="94" spans="1:13" s="15" customFormat="1" ht="23.25" customHeight="1" x14ac:dyDescent="0.15">
      <c r="M94"/>
    </row>
    <row r="95" spans="1:13" s="15" customFormat="1" ht="23.25" customHeight="1" x14ac:dyDescent="0.15">
      <c r="M95"/>
    </row>
    <row r="96" spans="1:13" ht="23.25" customHeight="1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23.25" customHeight="1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23.25" customHeight="1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23.25" customHeight="1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</sheetData>
  <sheetProtection password="89B5" sheet="1" objects="1" scenarios="1"/>
  <protectedRanges>
    <protectedRange sqref="D6:K6" name="範囲1"/>
    <protectedRange sqref="C9:F38" name="範囲2"/>
    <protectedRange sqref="K9:K38" name="範囲3"/>
  </protectedRanges>
  <mergeCells count="14">
    <mergeCell ref="B1:K1"/>
    <mergeCell ref="F3:G3"/>
    <mergeCell ref="B6:C6"/>
    <mergeCell ref="B4:K4"/>
    <mergeCell ref="B7:B8"/>
    <mergeCell ref="C7:D7"/>
    <mergeCell ref="E7:E8"/>
    <mergeCell ref="F7:F8"/>
    <mergeCell ref="G7:H7"/>
    <mergeCell ref="M17:M24"/>
    <mergeCell ref="M10:M16"/>
    <mergeCell ref="D6:K6"/>
    <mergeCell ref="I7:J7"/>
    <mergeCell ref="K7:K8"/>
  </mergeCells>
  <phoneticPr fontId="3"/>
  <conditionalFormatting sqref="F3">
    <cfRule type="containsText" dxfId="3" priority="1" operator="containsText" text="女子">
      <formula>NOT(ISERROR(SEARCH("女子",F3)))</formula>
    </cfRule>
    <cfRule type="containsText" dxfId="2" priority="2" operator="containsText" text="男子">
      <formula>NOT(ISERROR(SEARCH("男子",F3)))</formula>
    </cfRule>
  </conditionalFormatting>
  <dataValidations count="12">
    <dataValidation imeMode="hiragana" allowBlank="1" showInputMessage="1" showErrorMessage="1" sqref="O19 O11 D6 C9:D38"/>
    <dataValidation imeMode="halfAlpha" allowBlank="1" showInputMessage="1" showErrorMessage="1" sqref="B9:B38"/>
    <dataValidation imeMode="on" allowBlank="1" showInputMessage="1" showErrorMessage="1" sqref="C39:D44"/>
    <dataValidation allowBlank="1" promptTitle="入力は" prompt="姓のみを入力してください" sqref="E39:E44"/>
    <dataValidation type="list" allowBlank="1" showInputMessage="1" showErrorMessage="1" sqref="G10:G38">
      <formula1>"　,六年以下Ｄ,五年以下Ｄ,四年以下Ｄ,三年以下Ｄ"</formula1>
    </dataValidation>
    <dataValidation type="list" allowBlank="1" showInputMessage="1" showErrorMessage="1" sqref="I9:I38">
      <formula1>種目4</formula1>
    </dataValidation>
    <dataValidation imeMode="halfKatakana" allowBlank="1" showInputMessage="1" showErrorMessage="1" sqref="E9:E38"/>
    <dataValidation imeMode="fullAlpha" allowBlank="1" showInputMessage="1" showErrorMessage="1" sqref="F9:F38"/>
    <dataValidation type="list" allowBlank="1" showInputMessage="1" showErrorMessage="1" sqref="H9:H38">
      <formula1>INDIRECT($G9)</formula1>
    </dataValidation>
    <dataValidation type="list" allowBlank="1" showInputMessage="1" showErrorMessage="1" sqref="J9:J38">
      <formula1>INDIRECT($I9)</formula1>
    </dataValidation>
    <dataValidation type="list" allowBlank="1" showInputMessage="1" showErrorMessage="1" sqref="I3">
      <formula1>" ,男子,女子"</formula1>
    </dataValidation>
    <dataValidation type="list" allowBlank="1" showInputMessage="1" showErrorMessage="1" sqref="G9">
      <formula1>種目3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BI99"/>
  <sheetViews>
    <sheetView showGridLines="0" workbookViewId="0"/>
  </sheetViews>
  <sheetFormatPr defaultRowHeight="13.5" x14ac:dyDescent="0.15"/>
  <cols>
    <col min="1" max="1" width="3.25" style="1" customWidth="1"/>
    <col min="2" max="2" width="4" style="1" customWidth="1"/>
    <col min="3" max="4" width="9.375" style="1" customWidth="1"/>
    <col min="5" max="5" width="13.75" style="1" customWidth="1"/>
    <col min="6" max="6" width="5.625" style="1" customWidth="1"/>
    <col min="7" max="7" width="9.125" style="1" customWidth="1"/>
    <col min="8" max="8" width="7.5" style="1" customWidth="1"/>
    <col min="9" max="9" width="9.125" style="1" customWidth="1"/>
    <col min="10" max="10" width="7.5" style="1" customWidth="1"/>
    <col min="11" max="11" width="10.625" style="1" customWidth="1"/>
    <col min="12" max="12" width="1.75" style="1" customWidth="1"/>
    <col min="13" max="13" width="11.25" style="15" customWidth="1"/>
    <col min="14" max="61" width="9" style="15"/>
    <col min="62" max="16384" width="9" style="1"/>
  </cols>
  <sheetData>
    <row r="1" spans="2:37" ht="22.5" customHeight="1" x14ac:dyDescent="0.15">
      <c r="B1" s="78" t="s">
        <v>42</v>
      </c>
      <c r="C1" s="78"/>
      <c r="D1" s="78"/>
      <c r="E1" s="78"/>
      <c r="F1" s="78"/>
      <c r="G1" s="78"/>
      <c r="H1" s="78"/>
      <c r="I1" s="78"/>
      <c r="J1" s="78"/>
      <c r="K1" s="78"/>
    </row>
    <row r="2" spans="2:37" ht="15" customHeight="1" x14ac:dyDescent="0.15">
      <c r="K2" s="38"/>
      <c r="M2" s="1"/>
      <c r="O2" s="1"/>
    </row>
    <row r="3" spans="2:37" ht="22.5" customHeight="1" x14ac:dyDescent="0.15">
      <c r="F3" s="92" t="s">
        <v>97</v>
      </c>
      <c r="G3" s="93"/>
      <c r="H3"/>
      <c r="I3"/>
      <c r="M3" s="1"/>
      <c r="O3" s="1"/>
    </row>
    <row r="4" spans="2:37" ht="11.25" customHeight="1" x14ac:dyDescent="0.15">
      <c r="F4" s="68"/>
      <c r="G4" s="35"/>
      <c r="H4" s="20"/>
      <c r="I4" s="20"/>
      <c r="J4"/>
      <c r="K4"/>
      <c r="M4" s="1"/>
      <c r="O4" s="1"/>
      <c r="Z4" s="63" t="s">
        <v>34</v>
      </c>
      <c r="AA4" s="63" t="s">
        <v>35</v>
      </c>
      <c r="AB4" s="63" t="s">
        <v>19</v>
      </c>
      <c r="AC4" s="63" t="s">
        <v>36</v>
      </c>
      <c r="AD4" s="63" t="s">
        <v>20</v>
      </c>
      <c r="AE4" s="63" t="s">
        <v>37</v>
      </c>
      <c r="AF4" s="63" t="s">
        <v>54</v>
      </c>
      <c r="AG4" s="63" t="s">
        <v>43</v>
      </c>
      <c r="AH4" s="63" t="s">
        <v>23</v>
      </c>
      <c r="AI4" s="63" t="s">
        <v>30</v>
      </c>
      <c r="AJ4" s="63" t="s">
        <v>38</v>
      </c>
      <c r="AK4" s="63" t="s">
        <v>39</v>
      </c>
    </row>
    <row r="5" spans="2:37" ht="11.25" customHeight="1" x14ac:dyDescent="0.15">
      <c r="J5"/>
      <c r="K5"/>
      <c r="M5" s="1"/>
      <c r="N5" s="1"/>
      <c r="O5" s="1"/>
      <c r="P5" s="1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4"/>
      <c r="AK5" s="65"/>
    </row>
    <row r="6" spans="2:37" ht="22.5" customHeight="1" x14ac:dyDescent="0.15">
      <c r="B6" s="81" t="s">
        <v>0</v>
      </c>
      <c r="C6" s="82"/>
      <c r="D6" s="94" t="str">
        <f>IF('男　子'!D6="","",'男　子'!D6)</f>
        <v/>
      </c>
      <c r="E6" s="95"/>
      <c r="F6" s="95"/>
      <c r="G6" s="95"/>
      <c r="H6" s="95"/>
      <c r="I6" s="95"/>
      <c r="J6" s="95"/>
      <c r="K6" s="96"/>
      <c r="M6" s="1"/>
      <c r="O6" s="1"/>
      <c r="Z6" s="63" t="s">
        <v>19</v>
      </c>
      <c r="AA6" s="63" t="s">
        <v>54</v>
      </c>
      <c r="AB6" s="63">
        <v>601</v>
      </c>
      <c r="AC6" s="63">
        <v>501</v>
      </c>
      <c r="AD6" s="63">
        <v>401</v>
      </c>
      <c r="AE6" s="63">
        <v>301</v>
      </c>
      <c r="AF6" s="63">
        <v>601</v>
      </c>
      <c r="AG6" s="63">
        <v>501</v>
      </c>
      <c r="AH6" s="63">
        <v>401</v>
      </c>
      <c r="AI6" s="63">
        <v>301</v>
      </c>
      <c r="AJ6" s="63">
        <v>201</v>
      </c>
      <c r="AK6" s="63">
        <v>101</v>
      </c>
    </row>
    <row r="7" spans="2:37" ht="22.5" customHeight="1" x14ac:dyDescent="0.15">
      <c r="B7" s="84" t="s">
        <v>2</v>
      </c>
      <c r="C7" s="86" t="s">
        <v>3</v>
      </c>
      <c r="D7" s="87"/>
      <c r="E7" s="88" t="s">
        <v>53</v>
      </c>
      <c r="F7" s="90" t="s">
        <v>6</v>
      </c>
      <c r="G7" s="74" t="s">
        <v>57</v>
      </c>
      <c r="H7" s="75"/>
      <c r="I7" s="74" t="s">
        <v>59</v>
      </c>
      <c r="J7" s="75"/>
      <c r="K7" s="76" t="s">
        <v>8</v>
      </c>
      <c r="M7" s="1"/>
      <c r="N7" s="31" t="s">
        <v>62</v>
      </c>
      <c r="O7" s="17" t="s">
        <v>63</v>
      </c>
      <c r="Z7" s="64"/>
      <c r="AA7" s="64" t="s">
        <v>40</v>
      </c>
      <c r="AB7" s="63">
        <v>605</v>
      </c>
      <c r="AC7" s="63">
        <v>505</v>
      </c>
      <c r="AD7" s="63">
        <v>405</v>
      </c>
      <c r="AE7" s="63">
        <v>305</v>
      </c>
      <c r="AF7" s="63">
        <v>605</v>
      </c>
      <c r="AG7" s="63">
        <v>505</v>
      </c>
      <c r="AH7" s="63">
        <v>405</v>
      </c>
      <c r="AI7" s="63">
        <v>305</v>
      </c>
      <c r="AJ7" s="63">
        <v>205</v>
      </c>
      <c r="AK7" s="63">
        <v>105</v>
      </c>
    </row>
    <row r="8" spans="2:37" ht="22.5" customHeight="1" x14ac:dyDescent="0.15">
      <c r="B8" s="85"/>
      <c r="C8" s="34" t="s">
        <v>4</v>
      </c>
      <c r="D8" s="34" t="s">
        <v>5</v>
      </c>
      <c r="E8" s="89"/>
      <c r="F8" s="91"/>
      <c r="G8" s="21" t="s">
        <v>7</v>
      </c>
      <c r="H8" s="22" t="s">
        <v>58</v>
      </c>
      <c r="I8" s="21" t="s">
        <v>7</v>
      </c>
      <c r="J8" s="22" t="s">
        <v>58</v>
      </c>
      <c r="K8" s="77"/>
      <c r="M8" s="1"/>
      <c r="N8" s="32" t="s">
        <v>62</v>
      </c>
      <c r="O8" s="24"/>
      <c r="P8" s="15" t="s">
        <v>55</v>
      </c>
      <c r="Q8" s="26"/>
      <c r="Z8" s="64"/>
      <c r="AA8" s="64" t="s">
        <v>41</v>
      </c>
      <c r="AB8" s="63">
        <v>606</v>
      </c>
      <c r="AC8" s="63">
        <v>506</v>
      </c>
      <c r="AD8" s="63">
        <v>406</v>
      </c>
      <c r="AE8" s="63">
        <v>306</v>
      </c>
      <c r="AF8" s="63">
        <v>606</v>
      </c>
      <c r="AG8" s="63">
        <v>506</v>
      </c>
      <c r="AH8" s="63">
        <v>406</v>
      </c>
      <c r="AI8" s="63">
        <v>306</v>
      </c>
      <c r="AJ8" s="63">
        <v>206</v>
      </c>
      <c r="AK8" s="63">
        <v>106</v>
      </c>
    </row>
    <row r="9" spans="2:37" ht="21" customHeight="1" x14ac:dyDescent="0.15">
      <c r="B9" s="9">
        <v>1</v>
      </c>
      <c r="C9" s="25"/>
      <c r="D9" s="25"/>
      <c r="E9" s="36"/>
      <c r="F9" s="29"/>
      <c r="G9" s="67"/>
      <c r="H9" s="18"/>
      <c r="I9" s="69"/>
      <c r="J9" s="18"/>
      <c r="K9" s="6"/>
      <c r="M9" s="1"/>
      <c r="N9" s="32" t="s">
        <v>62</v>
      </c>
      <c r="O9" s="16" t="s">
        <v>56</v>
      </c>
      <c r="P9" s="26"/>
      <c r="Q9" s="26"/>
      <c r="R9" s="26"/>
      <c r="Z9" s="64"/>
      <c r="AA9" s="64"/>
      <c r="AB9" s="63">
        <v>607</v>
      </c>
      <c r="AC9" s="63">
        <v>507</v>
      </c>
      <c r="AD9" s="63">
        <v>407</v>
      </c>
      <c r="AE9" s="63">
        <v>307</v>
      </c>
      <c r="AF9" s="63">
        <v>607</v>
      </c>
      <c r="AG9" s="63">
        <v>507</v>
      </c>
      <c r="AH9" s="63">
        <v>407</v>
      </c>
      <c r="AI9" s="63">
        <v>307</v>
      </c>
      <c r="AJ9" s="63">
        <v>207</v>
      </c>
      <c r="AK9" s="63">
        <v>107</v>
      </c>
    </row>
    <row r="10" spans="2:37" ht="21" customHeight="1" x14ac:dyDescent="0.15">
      <c r="B10" s="8">
        <v>2</v>
      </c>
      <c r="C10" s="25"/>
      <c r="D10" s="25"/>
      <c r="E10" s="36"/>
      <c r="F10" s="29"/>
      <c r="G10" s="67"/>
      <c r="H10" s="18"/>
      <c r="I10" s="69"/>
      <c r="J10" s="18"/>
      <c r="K10" s="6"/>
      <c r="M10" s="70" t="str">
        <f>IF($H$81=0,"","ダブルスの入力に不備"&amp;CHAR(10)&amp;CHAR(10)&amp;"ペアは同じ番号を入力")</f>
        <v/>
      </c>
      <c r="N10" s="32" t="s">
        <v>62</v>
      </c>
      <c r="O10" s="16" t="s">
        <v>25</v>
      </c>
      <c r="Z10" s="64"/>
      <c r="AA10" s="64"/>
      <c r="AB10" s="63">
        <v>608</v>
      </c>
      <c r="AC10" s="63">
        <v>508</v>
      </c>
      <c r="AD10" s="63">
        <v>408</v>
      </c>
      <c r="AE10" s="63">
        <v>308</v>
      </c>
      <c r="AF10" s="63">
        <v>608</v>
      </c>
      <c r="AG10" s="63">
        <v>508</v>
      </c>
      <c r="AH10" s="63">
        <v>408</v>
      </c>
      <c r="AI10" s="63">
        <v>308</v>
      </c>
      <c r="AJ10" s="63">
        <v>208</v>
      </c>
      <c r="AK10" s="63">
        <v>108</v>
      </c>
    </row>
    <row r="11" spans="2:37" ht="21" customHeight="1" x14ac:dyDescent="0.15">
      <c r="B11" s="8">
        <v>3</v>
      </c>
      <c r="C11" s="25"/>
      <c r="D11" s="25"/>
      <c r="E11" s="36"/>
      <c r="F11" s="29"/>
      <c r="G11" s="67"/>
      <c r="H11" s="18"/>
      <c r="I11" s="69"/>
      <c r="J11" s="18"/>
      <c r="K11" s="6"/>
      <c r="M11" s="70"/>
      <c r="N11" s="32" t="s">
        <v>62</v>
      </c>
      <c r="O11" s="16" t="s">
        <v>33</v>
      </c>
      <c r="Z11" s="64"/>
      <c r="AA11" s="64"/>
      <c r="AB11" s="63">
        <v>609</v>
      </c>
      <c r="AC11" s="63">
        <v>509</v>
      </c>
      <c r="AD11" s="63">
        <v>409</v>
      </c>
      <c r="AE11" s="63">
        <v>309</v>
      </c>
      <c r="AF11" s="63">
        <v>609</v>
      </c>
      <c r="AG11" s="63">
        <v>509</v>
      </c>
      <c r="AH11" s="63">
        <v>409</v>
      </c>
      <c r="AI11" s="63">
        <v>309</v>
      </c>
      <c r="AJ11" s="63">
        <v>209</v>
      </c>
      <c r="AK11" s="63">
        <v>109</v>
      </c>
    </row>
    <row r="12" spans="2:37" ht="21" customHeight="1" x14ac:dyDescent="0.15">
      <c r="B12" s="7">
        <v>4</v>
      </c>
      <c r="C12" s="25"/>
      <c r="D12" s="25"/>
      <c r="E12" s="36"/>
      <c r="F12" s="29"/>
      <c r="G12" s="67"/>
      <c r="H12" s="18"/>
      <c r="I12" s="69"/>
      <c r="J12" s="18"/>
      <c r="K12" s="6"/>
      <c r="M12" s="70"/>
      <c r="N12" s="32" t="s">
        <v>62</v>
      </c>
      <c r="O12" s="16" t="s">
        <v>60</v>
      </c>
      <c r="Z12" s="64"/>
      <c r="AA12" s="64"/>
      <c r="AB12" s="63">
        <v>610</v>
      </c>
      <c r="AC12" s="63">
        <v>510</v>
      </c>
      <c r="AD12" s="63">
        <v>410</v>
      </c>
      <c r="AE12" s="63">
        <v>310</v>
      </c>
      <c r="AF12" s="63">
        <v>610</v>
      </c>
      <c r="AG12" s="63">
        <v>510</v>
      </c>
      <c r="AH12" s="63">
        <v>410</v>
      </c>
      <c r="AI12" s="63">
        <v>310</v>
      </c>
      <c r="AJ12" s="63">
        <v>210</v>
      </c>
      <c r="AK12" s="63">
        <v>110</v>
      </c>
    </row>
    <row r="13" spans="2:37" ht="21" customHeight="1" x14ac:dyDescent="0.15">
      <c r="B13" s="8">
        <v>5</v>
      </c>
      <c r="C13" s="25"/>
      <c r="D13" s="25"/>
      <c r="E13" s="36"/>
      <c r="F13" s="29"/>
      <c r="G13" s="67"/>
      <c r="H13" s="18"/>
      <c r="I13" s="69"/>
      <c r="J13" s="18"/>
      <c r="K13" s="6"/>
      <c r="M13" s="70"/>
      <c r="N13" s="32" t="s">
        <v>62</v>
      </c>
      <c r="O13" s="33" t="s">
        <v>64</v>
      </c>
      <c r="P13" s="26"/>
      <c r="Q13" s="26"/>
    </row>
    <row r="14" spans="2:37" ht="21" customHeight="1" x14ac:dyDescent="0.15">
      <c r="B14" s="8">
        <v>6</v>
      </c>
      <c r="C14" s="25"/>
      <c r="D14" s="25"/>
      <c r="E14" s="36"/>
      <c r="F14" s="29"/>
      <c r="G14" s="67"/>
      <c r="H14" s="18"/>
      <c r="I14" s="69"/>
      <c r="J14" s="18"/>
      <c r="K14" s="6"/>
      <c r="M14" s="70"/>
      <c r="N14" s="26"/>
      <c r="O14" s="16" t="s">
        <v>65</v>
      </c>
      <c r="P14" s="26"/>
      <c r="Q14" s="26"/>
    </row>
    <row r="15" spans="2:37" ht="21" customHeight="1" x14ac:dyDescent="0.15">
      <c r="B15" s="7">
        <v>7</v>
      </c>
      <c r="C15" s="25"/>
      <c r="D15" s="25"/>
      <c r="E15" s="36"/>
      <c r="F15" s="29"/>
      <c r="G15" s="67"/>
      <c r="H15" s="18"/>
      <c r="I15" s="69"/>
      <c r="J15" s="18"/>
      <c r="K15" s="6"/>
      <c r="M15" s="70"/>
      <c r="N15" s="26"/>
      <c r="O15" s="1"/>
      <c r="P15" s="1"/>
      <c r="Q15" s="1"/>
      <c r="R15" s="1"/>
      <c r="S15" s="1"/>
    </row>
    <row r="16" spans="2:37" ht="21" customHeight="1" x14ac:dyDescent="0.15">
      <c r="B16" s="7">
        <v>8</v>
      </c>
      <c r="C16" s="25"/>
      <c r="D16" s="25"/>
      <c r="E16" s="36"/>
      <c r="F16" s="29"/>
      <c r="G16" s="67"/>
      <c r="H16" s="18"/>
      <c r="I16" s="69"/>
      <c r="J16" s="18"/>
      <c r="K16" s="6"/>
      <c r="M16" s="70"/>
      <c r="N16" s="26"/>
      <c r="O16" s="23"/>
      <c r="P16" s="1"/>
      <c r="Q16" s="1"/>
      <c r="R16" s="1"/>
      <c r="S16" s="1"/>
    </row>
    <row r="17" spans="2:18" ht="21" customHeight="1" x14ac:dyDescent="0.15">
      <c r="B17" s="8">
        <v>9</v>
      </c>
      <c r="C17" s="25"/>
      <c r="D17" s="25"/>
      <c r="E17" s="36"/>
      <c r="F17" s="29"/>
      <c r="G17" s="67"/>
      <c r="H17" s="18"/>
      <c r="I17" s="69"/>
      <c r="J17" s="18"/>
      <c r="K17" s="6"/>
      <c r="M17" s="70" t="str">
        <f>IF($J$81=0,"","シングルスの入力不備"&amp;CHAR(10)&amp;CHAR(10)&amp;"番号の重複")</f>
        <v/>
      </c>
      <c r="N17" s="26"/>
      <c r="O17" s="1"/>
      <c r="P17" s="26"/>
      <c r="Q17" s="26"/>
      <c r="R17" s="26"/>
    </row>
    <row r="18" spans="2:18" ht="21" customHeight="1" x14ac:dyDescent="0.15">
      <c r="B18" s="8">
        <v>10</v>
      </c>
      <c r="C18" s="25"/>
      <c r="D18" s="25"/>
      <c r="E18" s="36"/>
      <c r="F18" s="29"/>
      <c r="G18" s="67"/>
      <c r="H18" s="18"/>
      <c r="I18" s="69"/>
      <c r="J18" s="18"/>
      <c r="K18" s="6"/>
      <c r="M18" s="70"/>
      <c r="N18" s="27"/>
      <c r="O18" s="1"/>
      <c r="P18" s="27"/>
      <c r="Q18" s="27"/>
    </row>
    <row r="19" spans="2:18" ht="21" customHeight="1" x14ac:dyDescent="0.15">
      <c r="B19" s="7">
        <v>11</v>
      </c>
      <c r="C19" s="25"/>
      <c r="D19" s="25"/>
      <c r="E19" s="36"/>
      <c r="F19" s="29"/>
      <c r="G19" s="67"/>
      <c r="H19" s="18"/>
      <c r="I19" s="69"/>
      <c r="J19" s="18"/>
      <c r="K19" s="6"/>
      <c r="M19" s="70"/>
      <c r="N19" s="27"/>
      <c r="O19" s="16"/>
      <c r="P19" s="27"/>
      <c r="Q19" s="27"/>
    </row>
    <row r="20" spans="2:18" ht="21" customHeight="1" x14ac:dyDescent="0.15">
      <c r="B20" s="8">
        <v>12</v>
      </c>
      <c r="C20" s="25"/>
      <c r="D20" s="25"/>
      <c r="E20" s="36"/>
      <c r="F20" s="29"/>
      <c r="G20" s="67"/>
      <c r="H20" s="18"/>
      <c r="I20" s="69"/>
      <c r="J20" s="18"/>
      <c r="K20" s="6"/>
      <c r="M20" s="70"/>
      <c r="O20" s="1"/>
    </row>
    <row r="21" spans="2:18" ht="21" customHeight="1" x14ac:dyDescent="0.15">
      <c r="B21" s="8">
        <v>13</v>
      </c>
      <c r="C21" s="25"/>
      <c r="D21" s="25"/>
      <c r="E21" s="36"/>
      <c r="F21" s="29"/>
      <c r="G21" s="67"/>
      <c r="H21" s="18"/>
      <c r="I21" s="69"/>
      <c r="J21" s="18"/>
      <c r="K21" s="6"/>
      <c r="M21" s="70"/>
    </row>
    <row r="22" spans="2:18" ht="21" customHeight="1" x14ac:dyDescent="0.15">
      <c r="B22" s="7">
        <v>14</v>
      </c>
      <c r="C22" s="25"/>
      <c r="D22" s="25"/>
      <c r="E22" s="36"/>
      <c r="F22" s="29"/>
      <c r="G22" s="67"/>
      <c r="H22" s="18"/>
      <c r="I22" s="69"/>
      <c r="J22" s="18"/>
      <c r="K22" s="6"/>
      <c r="M22" s="70"/>
      <c r="O22" s="1"/>
    </row>
    <row r="23" spans="2:18" ht="21" customHeight="1" x14ac:dyDescent="0.15">
      <c r="B23" s="7">
        <v>15</v>
      </c>
      <c r="C23" s="25"/>
      <c r="D23" s="25"/>
      <c r="E23" s="36"/>
      <c r="F23" s="29"/>
      <c r="G23" s="67"/>
      <c r="H23" s="18"/>
      <c r="I23" s="69"/>
      <c r="J23" s="18"/>
      <c r="K23" s="6"/>
      <c r="M23" s="70"/>
      <c r="O23" s="16"/>
    </row>
    <row r="24" spans="2:18" ht="21" customHeight="1" x14ac:dyDescent="0.15">
      <c r="B24" s="8">
        <v>16</v>
      </c>
      <c r="C24" s="25"/>
      <c r="D24" s="25"/>
      <c r="E24" s="36"/>
      <c r="F24" s="29"/>
      <c r="G24" s="67"/>
      <c r="H24" s="18"/>
      <c r="I24" s="69"/>
      <c r="J24" s="18"/>
      <c r="K24" s="6"/>
      <c r="M24" s="70"/>
      <c r="O24" s="16"/>
    </row>
    <row r="25" spans="2:18" ht="21" customHeight="1" x14ac:dyDescent="0.15">
      <c r="B25" s="8">
        <v>17</v>
      </c>
      <c r="C25" s="25"/>
      <c r="D25" s="25"/>
      <c r="E25" s="36"/>
      <c r="F25" s="29"/>
      <c r="G25" s="67"/>
      <c r="H25" s="18"/>
      <c r="I25" s="69"/>
      <c r="J25" s="18"/>
      <c r="K25" s="6"/>
      <c r="M25" s="27"/>
    </row>
    <row r="26" spans="2:18" ht="21" customHeight="1" x14ac:dyDescent="0.15">
      <c r="B26" s="7">
        <v>18</v>
      </c>
      <c r="C26" s="25"/>
      <c r="D26" s="25"/>
      <c r="E26" s="36"/>
      <c r="F26" s="29"/>
      <c r="G26" s="67"/>
      <c r="H26" s="18"/>
      <c r="I26" s="69"/>
      <c r="J26" s="18"/>
      <c r="K26" s="6"/>
      <c r="M26" s="27"/>
    </row>
    <row r="27" spans="2:18" ht="21" customHeight="1" x14ac:dyDescent="0.15">
      <c r="B27" s="8">
        <v>19</v>
      </c>
      <c r="C27" s="25"/>
      <c r="D27" s="25"/>
      <c r="E27" s="36"/>
      <c r="F27" s="29"/>
      <c r="G27" s="67"/>
      <c r="H27" s="18"/>
      <c r="I27" s="69"/>
      <c r="J27" s="18"/>
      <c r="K27" s="6"/>
      <c r="M27" s="27"/>
    </row>
    <row r="28" spans="2:18" ht="21" customHeight="1" x14ac:dyDescent="0.15">
      <c r="B28" s="8">
        <v>20</v>
      </c>
      <c r="C28" s="25"/>
      <c r="D28" s="25"/>
      <c r="E28" s="36"/>
      <c r="F28" s="29"/>
      <c r="G28" s="67"/>
      <c r="H28" s="18"/>
      <c r="I28" s="69"/>
      <c r="J28" s="18"/>
      <c r="K28" s="6"/>
      <c r="M28" s="27"/>
    </row>
    <row r="29" spans="2:18" ht="21" customHeight="1" x14ac:dyDescent="0.15">
      <c r="B29" s="8">
        <v>21</v>
      </c>
      <c r="C29" s="25"/>
      <c r="D29" s="25"/>
      <c r="E29" s="36"/>
      <c r="F29" s="29"/>
      <c r="G29" s="67"/>
      <c r="H29" s="18"/>
      <c r="I29" s="69"/>
      <c r="J29" s="18"/>
      <c r="K29" s="6"/>
    </row>
    <row r="30" spans="2:18" ht="21" customHeight="1" x14ac:dyDescent="0.15">
      <c r="B30" s="8">
        <v>22</v>
      </c>
      <c r="C30" s="25"/>
      <c r="D30" s="25"/>
      <c r="E30" s="36"/>
      <c r="F30" s="29"/>
      <c r="G30" s="67"/>
      <c r="H30" s="18"/>
      <c r="I30" s="69"/>
      <c r="J30" s="18"/>
      <c r="K30" s="6"/>
    </row>
    <row r="31" spans="2:18" ht="21" customHeight="1" x14ac:dyDescent="0.15">
      <c r="B31" s="8">
        <v>23</v>
      </c>
      <c r="C31" s="25"/>
      <c r="D31" s="25"/>
      <c r="E31" s="36"/>
      <c r="F31" s="29"/>
      <c r="G31" s="67"/>
      <c r="H31" s="18"/>
      <c r="I31" s="69"/>
      <c r="J31" s="18"/>
      <c r="K31" s="6"/>
    </row>
    <row r="32" spans="2:18" ht="21" customHeight="1" x14ac:dyDescent="0.15">
      <c r="B32" s="8">
        <v>24</v>
      </c>
      <c r="C32" s="25"/>
      <c r="D32" s="25"/>
      <c r="E32" s="36"/>
      <c r="F32" s="29"/>
      <c r="G32" s="67"/>
      <c r="H32" s="18"/>
      <c r="I32" s="69"/>
      <c r="J32" s="18"/>
      <c r="K32" s="6"/>
    </row>
    <row r="33" spans="2:11" ht="21" customHeight="1" x14ac:dyDescent="0.15">
      <c r="B33" s="8">
        <v>25</v>
      </c>
      <c r="C33" s="25"/>
      <c r="D33" s="25"/>
      <c r="E33" s="36"/>
      <c r="F33" s="29"/>
      <c r="G33" s="67"/>
      <c r="H33" s="18"/>
      <c r="I33" s="69"/>
      <c r="J33" s="18"/>
      <c r="K33" s="6"/>
    </row>
    <row r="34" spans="2:11" ht="21" customHeight="1" x14ac:dyDescent="0.15">
      <c r="B34" s="8">
        <v>26</v>
      </c>
      <c r="C34" s="25"/>
      <c r="D34" s="25"/>
      <c r="E34" s="36"/>
      <c r="F34" s="29"/>
      <c r="G34" s="67"/>
      <c r="H34" s="18"/>
      <c r="I34" s="69"/>
      <c r="J34" s="18"/>
      <c r="K34" s="6"/>
    </row>
    <row r="35" spans="2:11" ht="21" customHeight="1" x14ac:dyDescent="0.15">
      <c r="B35" s="8">
        <v>27</v>
      </c>
      <c r="C35" s="25"/>
      <c r="D35" s="25"/>
      <c r="E35" s="36"/>
      <c r="F35" s="29"/>
      <c r="G35" s="67"/>
      <c r="H35" s="18"/>
      <c r="I35" s="69"/>
      <c r="J35" s="18"/>
      <c r="K35" s="6"/>
    </row>
    <row r="36" spans="2:11" ht="21" customHeight="1" x14ac:dyDescent="0.15">
      <c r="B36" s="8">
        <v>28</v>
      </c>
      <c r="C36" s="25"/>
      <c r="D36" s="25"/>
      <c r="E36" s="36"/>
      <c r="F36" s="29"/>
      <c r="G36" s="67"/>
      <c r="H36" s="18"/>
      <c r="I36" s="69"/>
      <c r="J36" s="18"/>
      <c r="K36" s="6"/>
    </row>
    <row r="37" spans="2:11" ht="21" customHeight="1" x14ac:dyDescent="0.15">
      <c r="B37" s="8">
        <v>29</v>
      </c>
      <c r="C37" s="25"/>
      <c r="D37" s="25"/>
      <c r="E37" s="36"/>
      <c r="F37" s="29"/>
      <c r="G37" s="67"/>
      <c r="H37" s="18"/>
      <c r="I37" s="69"/>
      <c r="J37" s="18"/>
      <c r="K37" s="6"/>
    </row>
    <row r="38" spans="2:11" ht="21" customHeight="1" x14ac:dyDescent="0.15">
      <c r="B38" s="8">
        <v>30</v>
      </c>
      <c r="C38" s="25"/>
      <c r="D38" s="25"/>
      <c r="E38" s="36"/>
      <c r="F38" s="29"/>
      <c r="G38" s="67"/>
      <c r="H38" s="18"/>
      <c r="I38" s="69"/>
      <c r="J38" s="18"/>
      <c r="K38" s="6"/>
    </row>
    <row r="39" spans="2:11" ht="21" customHeight="1" x14ac:dyDescent="0.15">
      <c r="B39" s="3" t="s">
        <v>12</v>
      </c>
      <c r="C39" s="2" t="s">
        <v>13</v>
      </c>
      <c r="D39" s="2" t="s">
        <v>14</v>
      </c>
      <c r="E39" s="37" t="s">
        <v>44</v>
      </c>
      <c r="F39" s="5">
        <v>6</v>
      </c>
      <c r="G39" s="13" t="s">
        <v>19</v>
      </c>
      <c r="H39" s="14">
        <v>601</v>
      </c>
      <c r="I39" s="19" t="s">
        <v>22</v>
      </c>
      <c r="J39" s="14">
        <v>601</v>
      </c>
      <c r="K39" s="4"/>
    </row>
    <row r="40" spans="2:11" ht="21" customHeight="1" x14ac:dyDescent="0.15">
      <c r="B40" s="3" t="s">
        <v>15</v>
      </c>
      <c r="C40" s="2" t="s">
        <v>13</v>
      </c>
      <c r="D40" s="2" t="s">
        <v>18</v>
      </c>
      <c r="E40" s="37" t="s">
        <v>45</v>
      </c>
      <c r="F40" s="5">
        <v>5</v>
      </c>
      <c r="G40" s="13" t="s">
        <v>19</v>
      </c>
      <c r="H40" s="14">
        <v>601</v>
      </c>
      <c r="I40" s="19" t="s">
        <v>26</v>
      </c>
      <c r="J40" s="14">
        <v>501</v>
      </c>
      <c r="K40" s="4"/>
    </row>
    <row r="41" spans="2:11" ht="21" customHeight="1" x14ac:dyDescent="0.15">
      <c r="B41" s="3" t="s">
        <v>16</v>
      </c>
      <c r="C41" s="2" t="s">
        <v>17</v>
      </c>
      <c r="D41" s="2" t="s">
        <v>46</v>
      </c>
      <c r="E41" s="37" t="s">
        <v>47</v>
      </c>
      <c r="F41" s="5">
        <v>4</v>
      </c>
      <c r="G41" s="13" t="s">
        <v>20</v>
      </c>
      <c r="H41" s="14">
        <v>401</v>
      </c>
      <c r="I41" s="19" t="s">
        <v>23</v>
      </c>
      <c r="J41" s="14">
        <v>401</v>
      </c>
      <c r="K41" s="4"/>
    </row>
    <row r="42" spans="2:11" ht="21" customHeight="1" x14ac:dyDescent="0.15">
      <c r="B42" s="3" t="s">
        <v>27</v>
      </c>
      <c r="C42" s="2" t="s">
        <v>21</v>
      </c>
      <c r="D42" s="2" t="s">
        <v>48</v>
      </c>
      <c r="E42" s="37" t="s">
        <v>49</v>
      </c>
      <c r="F42" s="5">
        <v>4</v>
      </c>
      <c r="G42" s="13" t="s">
        <v>20</v>
      </c>
      <c r="H42" s="14">
        <v>401</v>
      </c>
      <c r="I42" s="19" t="s">
        <v>23</v>
      </c>
      <c r="J42" s="14">
        <v>402</v>
      </c>
      <c r="K42" s="4"/>
    </row>
    <row r="43" spans="2:11" ht="21" customHeight="1" x14ac:dyDescent="0.15">
      <c r="B43" s="3" t="s">
        <v>28</v>
      </c>
      <c r="C43" s="2" t="s">
        <v>21</v>
      </c>
      <c r="D43" s="2" t="s">
        <v>50</v>
      </c>
      <c r="E43" s="37" t="s">
        <v>51</v>
      </c>
      <c r="F43" s="5">
        <v>4</v>
      </c>
      <c r="G43" s="13" t="s">
        <v>20</v>
      </c>
      <c r="H43" s="14">
        <v>402</v>
      </c>
      <c r="I43" s="19" t="s">
        <v>23</v>
      </c>
      <c r="J43" s="14">
        <v>403</v>
      </c>
      <c r="K43" s="4"/>
    </row>
    <row r="44" spans="2:11" ht="21" customHeight="1" x14ac:dyDescent="0.15">
      <c r="B44" s="3" t="s">
        <v>29</v>
      </c>
      <c r="C44" s="2" t="s">
        <v>31</v>
      </c>
      <c r="D44" s="2" t="s">
        <v>32</v>
      </c>
      <c r="E44" s="37" t="s">
        <v>52</v>
      </c>
      <c r="F44" s="5">
        <v>2</v>
      </c>
      <c r="G44" s="13" t="s">
        <v>20</v>
      </c>
      <c r="H44" s="14">
        <v>402</v>
      </c>
      <c r="I44" s="19" t="s">
        <v>24</v>
      </c>
      <c r="J44" s="14">
        <v>201</v>
      </c>
      <c r="K44" s="6"/>
    </row>
    <row r="45" spans="2:11" ht="21" customHeight="1" x14ac:dyDescent="0.15">
      <c r="B45" s="12"/>
      <c r="C45" s="10"/>
      <c r="D45" s="10"/>
      <c r="E45" s="10"/>
      <c r="F45" s="10"/>
      <c r="G45" s="10"/>
      <c r="H45" s="10"/>
      <c r="I45" s="10"/>
      <c r="J45" s="10"/>
      <c r="K45" s="10"/>
    </row>
    <row r="46" spans="2:11" s="15" customFormat="1" ht="21" customHeight="1" x14ac:dyDescent="0.15">
      <c r="B46" s="59"/>
      <c r="C46" s="60"/>
      <c r="D46" s="60"/>
      <c r="E46" s="60"/>
      <c r="F46" s="60"/>
      <c r="G46" s="60"/>
      <c r="H46" s="60"/>
      <c r="I46" s="60"/>
      <c r="J46" s="60"/>
      <c r="K46" s="60"/>
    </row>
    <row r="47" spans="2:11" s="15" customFormat="1" ht="21" customHeight="1" x14ac:dyDescent="0.1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2:11" s="15" customFormat="1" ht="23.25" customHeight="1" x14ac:dyDescent="0.15">
      <c r="B48" s="59"/>
      <c r="C48" s="60"/>
      <c r="D48" s="60"/>
      <c r="E48" s="60"/>
      <c r="F48" s="60"/>
      <c r="G48" s="60"/>
      <c r="H48" s="60"/>
      <c r="I48" s="60"/>
      <c r="J48" s="60"/>
      <c r="K48" s="60"/>
    </row>
    <row r="49" spans="2:11" s="15" customFormat="1" ht="23.25" customHeight="1" x14ac:dyDescent="0.15">
      <c r="B49" s="59"/>
      <c r="C49" s="60"/>
      <c r="D49" s="60"/>
      <c r="E49" s="60"/>
      <c r="F49" s="60"/>
      <c r="G49" s="60"/>
      <c r="H49" s="60"/>
      <c r="I49" s="60"/>
      <c r="J49" s="60"/>
      <c r="K49" s="60"/>
    </row>
    <row r="50" spans="2:11" s="15" customFormat="1" ht="13.9" customHeight="1" x14ac:dyDescent="0.15">
      <c r="G50" s="61"/>
      <c r="H50" s="62">
        <f>COUNTIF($H$9:$H$38,H9)</f>
        <v>0</v>
      </c>
      <c r="I50" s="61"/>
      <c r="J50" s="62">
        <f>COUNTIF($J$9:$J$38,J9)</f>
        <v>0</v>
      </c>
    </row>
    <row r="51" spans="2:11" s="15" customFormat="1" ht="13.9" customHeight="1" x14ac:dyDescent="0.15">
      <c r="G51" s="61"/>
      <c r="H51" s="62">
        <f t="shared" ref="H51:H79" si="0">COUNTIF($H$9:$H$38,H10)</f>
        <v>0</v>
      </c>
      <c r="I51" s="61"/>
      <c r="J51" s="62">
        <f t="shared" ref="J51:J79" si="1">COUNTIF($J$9:$J$38,J10)</f>
        <v>0</v>
      </c>
    </row>
    <row r="52" spans="2:11" s="15" customFormat="1" ht="13.9" customHeight="1" x14ac:dyDescent="0.15">
      <c r="G52" s="61"/>
      <c r="H52" s="62">
        <f t="shared" si="0"/>
        <v>0</v>
      </c>
      <c r="I52" s="61"/>
      <c r="J52" s="62">
        <f t="shared" si="1"/>
        <v>0</v>
      </c>
    </row>
    <row r="53" spans="2:11" s="15" customFormat="1" ht="13.9" customHeight="1" x14ac:dyDescent="0.15">
      <c r="G53" s="61"/>
      <c r="H53" s="62">
        <f t="shared" si="0"/>
        <v>0</v>
      </c>
      <c r="I53" s="61"/>
      <c r="J53" s="62">
        <f t="shared" si="1"/>
        <v>0</v>
      </c>
    </row>
    <row r="54" spans="2:11" s="15" customFormat="1" ht="13.9" customHeight="1" x14ac:dyDescent="0.15">
      <c r="G54" s="61"/>
      <c r="H54" s="62">
        <f t="shared" si="0"/>
        <v>0</v>
      </c>
      <c r="I54" s="61"/>
      <c r="J54" s="62">
        <f t="shared" si="1"/>
        <v>0</v>
      </c>
    </row>
    <row r="55" spans="2:11" s="15" customFormat="1" ht="13.9" customHeight="1" x14ac:dyDescent="0.15">
      <c r="G55" s="61"/>
      <c r="H55" s="62">
        <f t="shared" si="0"/>
        <v>0</v>
      </c>
      <c r="I55" s="61"/>
      <c r="J55" s="62">
        <f t="shared" si="1"/>
        <v>0</v>
      </c>
    </row>
    <row r="56" spans="2:11" s="15" customFormat="1" ht="13.9" customHeight="1" x14ac:dyDescent="0.15">
      <c r="G56" s="61"/>
      <c r="H56" s="62">
        <f t="shared" si="0"/>
        <v>0</v>
      </c>
      <c r="I56" s="61"/>
      <c r="J56" s="62">
        <f t="shared" si="1"/>
        <v>0</v>
      </c>
    </row>
    <row r="57" spans="2:11" s="15" customFormat="1" ht="13.9" customHeight="1" x14ac:dyDescent="0.15">
      <c r="G57" s="61"/>
      <c r="H57" s="62">
        <f t="shared" si="0"/>
        <v>0</v>
      </c>
      <c r="I57" s="61"/>
      <c r="J57" s="62">
        <f t="shared" si="1"/>
        <v>0</v>
      </c>
    </row>
    <row r="58" spans="2:11" s="15" customFormat="1" ht="13.9" customHeight="1" x14ac:dyDescent="0.15">
      <c r="G58" s="61"/>
      <c r="H58" s="62">
        <f t="shared" si="0"/>
        <v>0</v>
      </c>
      <c r="I58" s="61"/>
      <c r="J58" s="62">
        <f t="shared" si="1"/>
        <v>0</v>
      </c>
    </row>
    <row r="59" spans="2:11" s="15" customFormat="1" ht="13.9" customHeight="1" x14ac:dyDescent="0.15">
      <c r="G59" s="61"/>
      <c r="H59" s="62">
        <f t="shared" si="0"/>
        <v>0</v>
      </c>
      <c r="I59" s="61"/>
      <c r="J59" s="62">
        <f t="shared" si="1"/>
        <v>0</v>
      </c>
    </row>
    <row r="60" spans="2:11" s="15" customFormat="1" ht="13.9" customHeight="1" x14ac:dyDescent="0.15">
      <c r="G60" s="61"/>
      <c r="H60" s="62">
        <f t="shared" si="0"/>
        <v>0</v>
      </c>
      <c r="I60" s="61"/>
      <c r="J60" s="62">
        <f t="shared" si="1"/>
        <v>0</v>
      </c>
    </row>
    <row r="61" spans="2:11" s="15" customFormat="1" ht="13.9" customHeight="1" x14ac:dyDescent="0.15">
      <c r="G61" s="61"/>
      <c r="H61" s="62">
        <f t="shared" si="0"/>
        <v>0</v>
      </c>
      <c r="I61" s="61"/>
      <c r="J61" s="62">
        <f t="shared" si="1"/>
        <v>0</v>
      </c>
    </row>
    <row r="62" spans="2:11" s="15" customFormat="1" ht="13.9" customHeight="1" x14ac:dyDescent="0.15">
      <c r="G62" s="61"/>
      <c r="H62" s="62">
        <f t="shared" si="0"/>
        <v>0</v>
      </c>
      <c r="I62" s="61"/>
      <c r="J62" s="62">
        <f t="shared" si="1"/>
        <v>0</v>
      </c>
    </row>
    <row r="63" spans="2:11" s="15" customFormat="1" ht="13.9" customHeight="1" x14ac:dyDescent="0.15">
      <c r="G63" s="61"/>
      <c r="H63" s="62">
        <f t="shared" si="0"/>
        <v>0</v>
      </c>
      <c r="I63" s="61"/>
      <c r="J63" s="62">
        <f t="shared" si="1"/>
        <v>0</v>
      </c>
    </row>
    <row r="64" spans="2:11" s="15" customFormat="1" ht="13.9" customHeight="1" x14ac:dyDescent="0.15">
      <c r="G64" s="61"/>
      <c r="H64" s="62">
        <f t="shared" si="0"/>
        <v>0</v>
      </c>
      <c r="I64" s="61"/>
      <c r="J64" s="62">
        <f t="shared" si="1"/>
        <v>0</v>
      </c>
    </row>
    <row r="65" spans="7:10" s="15" customFormat="1" ht="13.9" customHeight="1" x14ac:dyDescent="0.15">
      <c r="G65" s="61"/>
      <c r="H65" s="62">
        <f t="shared" si="0"/>
        <v>0</v>
      </c>
      <c r="I65" s="61"/>
      <c r="J65" s="62">
        <f t="shared" si="1"/>
        <v>0</v>
      </c>
    </row>
    <row r="66" spans="7:10" s="15" customFormat="1" ht="13.9" customHeight="1" x14ac:dyDescent="0.15">
      <c r="G66" s="61"/>
      <c r="H66" s="62">
        <f t="shared" si="0"/>
        <v>0</v>
      </c>
      <c r="I66" s="61"/>
      <c r="J66" s="62">
        <f t="shared" si="1"/>
        <v>0</v>
      </c>
    </row>
    <row r="67" spans="7:10" s="15" customFormat="1" ht="13.9" customHeight="1" x14ac:dyDescent="0.15">
      <c r="G67" s="61"/>
      <c r="H67" s="62">
        <f t="shared" si="0"/>
        <v>0</v>
      </c>
      <c r="I67" s="61"/>
      <c r="J67" s="62">
        <f t="shared" si="1"/>
        <v>0</v>
      </c>
    </row>
    <row r="68" spans="7:10" s="15" customFormat="1" ht="13.9" customHeight="1" x14ac:dyDescent="0.15">
      <c r="G68" s="61"/>
      <c r="H68" s="62">
        <f t="shared" si="0"/>
        <v>0</v>
      </c>
      <c r="I68" s="61"/>
      <c r="J68" s="62">
        <f t="shared" si="1"/>
        <v>0</v>
      </c>
    </row>
    <row r="69" spans="7:10" s="15" customFormat="1" ht="13.9" customHeight="1" x14ac:dyDescent="0.15">
      <c r="G69" s="61"/>
      <c r="H69" s="62">
        <f t="shared" si="0"/>
        <v>0</v>
      </c>
      <c r="I69" s="61"/>
      <c r="J69" s="62">
        <f t="shared" si="1"/>
        <v>0</v>
      </c>
    </row>
    <row r="70" spans="7:10" s="15" customFormat="1" ht="13.9" customHeight="1" x14ac:dyDescent="0.15">
      <c r="G70" s="61"/>
      <c r="H70" s="62">
        <f t="shared" si="0"/>
        <v>0</v>
      </c>
      <c r="I70" s="61"/>
      <c r="J70" s="62">
        <f t="shared" si="1"/>
        <v>0</v>
      </c>
    </row>
    <row r="71" spans="7:10" s="15" customFormat="1" ht="13.9" customHeight="1" x14ac:dyDescent="0.15">
      <c r="G71" s="61"/>
      <c r="H71" s="62">
        <f t="shared" si="0"/>
        <v>0</v>
      </c>
      <c r="I71" s="61"/>
      <c r="J71" s="62">
        <f t="shared" si="1"/>
        <v>0</v>
      </c>
    </row>
    <row r="72" spans="7:10" s="15" customFormat="1" ht="13.9" customHeight="1" x14ac:dyDescent="0.15">
      <c r="G72" s="61"/>
      <c r="H72" s="62">
        <f t="shared" si="0"/>
        <v>0</v>
      </c>
      <c r="I72" s="61"/>
      <c r="J72" s="62">
        <f t="shared" si="1"/>
        <v>0</v>
      </c>
    </row>
    <row r="73" spans="7:10" s="15" customFormat="1" ht="13.9" customHeight="1" x14ac:dyDescent="0.15">
      <c r="G73" s="61"/>
      <c r="H73" s="62">
        <f t="shared" si="0"/>
        <v>0</v>
      </c>
      <c r="I73" s="61"/>
      <c r="J73" s="62">
        <f t="shared" si="1"/>
        <v>0</v>
      </c>
    </row>
    <row r="74" spans="7:10" s="15" customFormat="1" ht="13.9" customHeight="1" x14ac:dyDescent="0.15">
      <c r="G74" s="61"/>
      <c r="H74" s="62">
        <f t="shared" si="0"/>
        <v>0</v>
      </c>
      <c r="I74" s="61"/>
      <c r="J74" s="62">
        <f t="shared" si="1"/>
        <v>0</v>
      </c>
    </row>
    <row r="75" spans="7:10" s="15" customFormat="1" ht="13.9" customHeight="1" x14ac:dyDescent="0.15">
      <c r="G75" s="61"/>
      <c r="H75" s="62">
        <f t="shared" si="0"/>
        <v>0</v>
      </c>
      <c r="I75" s="61"/>
      <c r="J75" s="62">
        <f t="shared" si="1"/>
        <v>0</v>
      </c>
    </row>
    <row r="76" spans="7:10" s="15" customFormat="1" ht="13.9" customHeight="1" x14ac:dyDescent="0.15">
      <c r="G76" s="61"/>
      <c r="H76" s="62">
        <f t="shared" si="0"/>
        <v>0</v>
      </c>
      <c r="I76" s="61"/>
      <c r="J76" s="62">
        <f t="shared" si="1"/>
        <v>0</v>
      </c>
    </row>
    <row r="77" spans="7:10" s="15" customFormat="1" ht="13.9" customHeight="1" x14ac:dyDescent="0.15">
      <c r="G77" s="61"/>
      <c r="H77" s="62">
        <f t="shared" si="0"/>
        <v>0</v>
      </c>
      <c r="I77" s="61"/>
      <c r="J77" s="62">
        <f t="shared" si="1"/>
        <v>0</v>
      </c>
    </row>
    <row r="78" spans="7:10" s="15" customFormat="1" ht="13.9" customHeight="1" x14ac:dyDescent="0.15">
      <c r="G78" s="61"/>
      <c r="H78" s="62">
        <f t="shared" si="0"/>
        <v>0</v>
      </c>
      <c r="I78" s="61"/>
      <c r="J78" s="62">
        <f t="shared" si="1"/>
        <v>0</v>
      </c>
    </row>
    <row r="79" spans="7:10" s="15" customFormat="1" ht="13.9" customHeight="1" x14ac:dyDescent="0.15">
      <c r="G79" s="61"/>
      <c r="H79" s="62">
        <f t="shared" si="0"/>
        <v>0</v>
      </c>
      <c r="I79" s="61"/>
      <c r="J79" s="62">
        <f t="shared" si="1"/>
        <v>0</v>
      </c>
    </row>
    <row r="80" spans="7:10" s="15" customFormat="1" ht="13.9" customHeight="1" x14ac:dyDescent="0.15"/>
    <row r="81" spans="8:10" s="15" customFormat="1" ht="13.9" customHeight="1" x14ac:dyDescent="0.15">
      <c r="H81" s="62">
        <f>COUNTIF($H$50:$H$79,"&gt;=3")+COUNTIF(H50:H79,1)</f>
        <v>0</v>
      </c>
      <c r="J81" s="62">
        <f>COUNTIF($J$50:$J$79,"&gt;=2")</f>
        <v>0</v>
      </c>
    </row>
    <row r="82" spans="8:10" s="15" customFormat="1" ht="13.9" customHeight="1" x14ac:dyDescent="0.15"/>
    <row r="83" spans="8:10" s="15" customFormat="1" ht="13.9" customHeight="1" x14ac:dyDescent="0.15"/>
    <row r="84" spans="8:10" s="15" customFormat="1" ht="13.9" customHeight="1" x14ac:dyDescent="0.15"/>
    <row r="85" spans="8:10" s="15" customFormat="1" ht="13.9" customHeight="1" x14ac:dyDescent="0.15"/>
    <row r="86" spans="8:10" s="15" customFormat="1" ht="13.9" customHeight="1" x14ac:dyDescent="0.15"/>
    <row r="87" spans="8:10" s="15" customFormat="1" x14ac:dyDescent="0.15"/>
    <row r="88" spans="8:10" s="15" customFormat="1" x14ac:dyDescent="0.15"/>
    <row r="89" spans="8:10" s="15" customFormat="1" x14ac:dyDescent="0.15"/>
    <row r="90" spans="8:10" s="15" customFormat="1" x14ac:dyDescent="0.15"/>
    <row r="91" spans="8:10" s="15" customFormat="1" x14ac:dyDescent="0.15"/>
    <row r="92" spans="8:10" s="15" customFormat="1" x14ac:dyDescent="0.15"/>
    <row r="93" spans="8:10" s="15" customFormat="1" x14ac:dyDescent="0.15"/>
    <row r="94" spans="8:10" s="15" customFormat="1" x14ac:dyDescent="0.15"/>
    <row r="95" spans="8:10" s="15" customFormat="1" x14ac:dyDescent="0.15"/>
    <row r="96" spans="8:10" s="15" customFormat="1" x14ac:dyDescent="0.15"/>
    <row r="97" s="15" customFormat="1" x14ac:dyDescent="0.15"/>
    <row r="98" s="15" customFormat="1" x14ac:dyDescent="0.15"/>
    <row r="99" s="15" customFormat="1" x14ac:dyDescent="0.15"/>
  </sheetData>
  <sheetProtection password="89B5" sheet="1" objects="1" scenarios="1"/>
  <protectedRanges>
    <protectedRange sqref="D6:K6" name="範囲1_2"/>
    <protectedRange sqref="C9:F38" name="範囲2_2"/>
    <protectedRange sqref="K9:K38" name="範囲3_2"/>
  </protectedRanges>
  <mergeCells count="13">
    <mergeCell ref="M17:M24"/>
    <mergeCell ref="I7:J7"/>
    <mergeCell ref="K7:K8"/>
    <mergeCell ref="B7:B8"/>
    <mergeCell ref="C7:D7"/>
    <mergeCell ref="E7:E8"/>
    <mergeCell ref="F7:F8"/>
    <mergeCell ref="G7:H7"/>
    <mergeCell ref="B1:K1"/>
    <mergeCell ref="F3:G3"/>
    <mergeCell ref="B6:C6"/>
    <mergeCell ref="D6:K6"/>
    <mergeCell ref="M10:M16"/>
  </mergeCells>
  <phoneticPr fontId="3"/>
  <dataValidations count="12">
    <dataValidation type="list" allowBlank="1" showInputMessage="1" showErrorMessage="1" sqref="I3">
      <formula1>" ,男子,女子"</formula1>
    </dataValidation>
    <dataValidation type="list" allowBlank="1" showInputMessage="1" showErrorMessage="1" sqref="G9">
      <formula1>種目3</formula1>
    </dataValidation>
    <dataValidation imeMode="fullAlpha" allowBlank="1" showInputMessage="1" showErrorMessage="1" sqref="F9:F38"/>
    <dataValidation imeMode="halfKatakana" allowBlank="1" showInputMessage="1" showErrorMessage="1" sqref="E9:E38"/>
    <dataValidation type="list" allowBlank="1" showInputMessage="1" showErrorMessage="1" sqref="I9:I38">
      <formula1>種目4</formula1>
    </dataValidation>
    <dataValidation type="list" allowBlank="1" showInputMessage="1" showErrorMessage="1" sqref="G10:G38">
      <formula1>"　,六年以下Ｄ,五年以下Ｄ,四年以下Ｄ,三年以下Ｄ"</formula1>
    </dataValidation>
    <dataValidation allowBlank="1" promptTitle="入力は" prompt="姓のみを入力してください" sqref="E39:E44"/>
    <dataValidation imeMode="on" allowBlank="1" showInputMessage="1" showErrorMessage="1" sqref="C39:D44"/>
    <dataValidation imeMode="halfAlpha" allowBlank="1" showInputMessage="1" showErrorMessage="1" sqref="B9:B38"/>
    <dataValidation imeMode="hiragana" allowBlank="1" showInputMessage="1" showErrorMessage="1" sqref="O16 O8 D6 C9:D38"/>
    <dataValidation type="list" allowBlank="1" showInputMessage="1" showErrorMessage="1" sqref="J9:J38">
      <formula1>INDIRECT($I9)</formula1>
    </dataValidation>
    <dataValidation type="list" allowBlank="1" showInputMessage="1" showErrorMessage="1" sqref="H9:H38">
      <formula1>INDIRECT($G9)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女子" id="{C14C97BD-246F-4A6E-9DAF-B7BBC7D91825}">
            <xm:f>NOT(ISERROR(SEARCH("女子",'男　子'!F3)))</xm:f>
            <x14:dxf>
              <fill>
                <patternFill>
                  <bgColor rgb="FFFFBDDE"/>
                </patternFill>
              </fill>
            </x14:dxf>
          </x14:cfRule>
          <x14:cfRule type="containsText" priority="6" operator="containsText" text="男子" id="{BB3AFBCE-32AB-46C7-B61E-6654643AC3AE}">
            <xm:f>NOT(ISERROR(SEARCH("男子",'男　子'!F3)))</xm:f>
            <x14:dxf>
              <font>
                <b/>
                <i val="0"/>
                <strike val="0"/>
              </font>
              <fill>
                <patternFill>
                  <bgColor rgb="FF00B0F0"/>
                </patternFill>
              </fill>
            </x14:dxf>
          </x14:cfRule>
          <xm:sqref>F3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1"/>
  <sheetViews>
    <sheetView showGridLines="0" topLeftCell="A13" workbookViewId="0">
      <selection activeCell="D18" sqref="D18"/>
    </sheetView>
  </sheetViews>
  <sheetFormatPr defaultRowHeight="22.5" customHeight="1" x14ac:dyDescent="0.15"/>
  <cols>
    <col min="1" max="1" width="3.25" customWidth="1"/>
    <col min="2" max="2" width="4.75" customWidth="1"/>
    <col min="3" max="3" width="22.125" customWidth="1"/>
    <col min="4" max="4" width="16.25" customWidth="1"/>
    <col min="5" max="5" width="10.625" customWidth="1"/>
    <col min="6" max="6" width="16.25" customWidth="1"/>
    <col min="7" max="7" width="10.625" customWidth="1"/>
    <col min="8" max="8" width="3" customWidth="1"/>
    <col min="9" max="9" width="7.75" customWidth="1"/>
    <col min="10" max="11" width="10.25" customWidth="1"/>
    <col min="12" max="12" width="10.625" customWidth="1"/>
  </cols>
  <sheetData>
    <row r="1" spans="1:12" ht="22.5" customHeight="1" x14ac:dyDescent="0.15">
      <c r="A1" s="1"/>
      <c r="B1" s="78" t="s">
        <v>42</v>
      </c>
      <c r="C1" s="78"/>
      <c r="D1" s="78"/>
      <c r="E1" s="78"/>
      <c r="F1" s="78"/>
      <c r="G1" s="78"/>
      <c r="H1" s="44"/>
      <c r="I1" s="44"/>
      <c r="J1" s="44"/>
      <c r="K1" s="44"/>
      <c r="L1" s="44"/>
    </row>
    <row r="2" spans="1:12" ht="15" customHeight="1" x14ac:dyDescent="0.1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2.5" customHeight="1" x14ac:dyDescent="0.15">
      <c r="A3" s="1"/>
      <c r="B3" s="1"/>
      <c r="C3" s="1"/>
      <c r="D3" s="127" t="s">
        <v>82</v>
      </c>
      <c r="E3" s="128"/>
      <c r="F3" s="1"/>
      <c r="G3" s="39"/>
      <c r="I3" s="20"/>
      <c r="J3" s="20"/>
    </row>
    <row r="4" spans="1:12" ht="22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22.5" customHeight="1" x14ac:dyDescent="0.15">
      <c r="A5" s="1"/>
      <c r="B5" s="81" t="s">
        <v>0</v>
      </c>
      <c r="C5" s="133"/>
      <c r="D5" s="136" t="str">
        <f>IF('男　子'!D6="","",'男　子'!D6)</f>
        <v/>
      </c>
      <c r="E5" s="137"/>
      <c r="F5" s="137"/>
      <c r="G5" s="138"/>
      <c r="I5" s="52"/>
      <c r="J5" t="s">
        <v>88</v>
      </c>
    </row>
    <row r="6" spans="1:12" ht="28.5" customHeight="1" x14ac:dyDescent="0.15">
      <c r="A6" s="1"/>
      <c r="B6" s="102" t="s">
        <v>11</v>
      </c>
      <c r="C6" s="103"/>
      <c r="D6" s="143"/>
      <c r="E6" s="144"/>
      <c r="F6" s="144"/>
      <c r="G6" s="145"/>
      <c r="H6" s="41"/>
      <c r="I6" s="53"/>
      <c r="J6" s="41" t="s">
        <v>93</v>
      </c>
      <c r="K6" s="41"/>
      <c r="L6" s="41"/>
    </row>
    <row r="7" spans="1:12" ht="37.5" customHeight="1" x14ac:dyDescent="0.15">
      <c r="A7" s="1"/>
      <c r="B7" s="100" t="s">
        <v>1</v>
      </c>
      <c r="C7" s="101"/>
      <c r="D7" s="105"/>
      <c r="E7" s="106"/>
      <c r="F7" s="106"/>
      <c r="G7" s="107"/>
      <c r="H7" s="42"/>
      <c r="I7" s="40"/>
      <c r="J7" s="40"/>
      <c r="K7" s="40"/>
      <c r="L7" s="41"/>
    </row>
    <row r="8" spans="1:12" ht="28.5" customHeight="1" x14ac:dyDescent="0.15">
      <c r="A8" s="1"/>
      <c r="B8" s="103" t="s">
        <v>9</v>
      </c>
      <c r="C8" s="104"/>
      <c r="D8" s="108"/>
      <c r="E8" s="109"/>
      <c r="F8" s="109"/>
      <c r="G8" s="110"/>
      <c r="H8" s="43"/>
      <c r="I8" s="40"/>
      <c r="J8" s="40"/>
      <c r="K8" s="40"/>
      <c r="L8" s="41"/>
    </row>
    <row r="9" spans="1:12" ht="28.5" customHeight="1" x14ac:dyDescent="0.15">
      <c r="A9" s="1"/>
      <c r="B9" s="134" t="s">
        <v>79</v>
      </c>
      <c r="C9" s="135"/>
      <c r="D9" s="111"/>
      <c r="E9" s="112"/>
      <c r="F9" s="58" t="s">
        <v>10</v>
      </c>
      <c r="G9" s="57"/>
      <c r="H9" s="40"/>
      <c r="I9" s="40"/>
      <c r="J9" s="40" t="s">
        <v>87</v>
      </c>
      <c r="K9" s="41"/>
    </row>
    <row r="10" spans="1:12" ht="28.5" customHeight="1" x14ac:dyDescent="0.15">
      <c r="A10" s="1"/>
      <c r="B10" s="100" t="s">
        <v>90</v>
      </c>
      <c r="C10" s="139"/>
      <c r="D10" s="140"/>
      <c r="E10" s="141"/>
      <c r="F10" s="141"/>
      <c r="G10" s="142"/>
      <c r="H10" s="40"/>
      <c r="I10" s="40"/>
      <c r="J10" s="40" t="s">
        <v>95</v>
      </c>
      <c r="K10" s="41"/>
    </row>
    <row r="11" spans="1:12" ht="28.5" customHeight="1" x14ac:dyDescent="0.15">
      <c r="A11" s="1"/>
      <c r="B11" s="100" t="s">
        <v>91</v>
      </c>
      <c r="C11" s="139"/>
      <c r="D11" s="113" t="str">
        <f>IF(D26&gt;1,D26,"")</f>
        <v/>
      </c>
      <c r="E11" s="114"/>
      <c r="F11" s="114"/>
      <c r="G11" s="115"/>
      <c r="H11" s="40"/>
      <c r="I11" s="40"/>
      <c r="J11" s="40"/>
      <c r="K11" s="41"/>
    </row>
    <row r="12" spans="1:12" ht="28.5" customHeight="1" x14ac:dyDescent="0.15">
      <c r="A12" s="1"/>
      <c r="B12" s="100" t="s">
        <v>92</v>
      </c>
      <c r="C12" s="101"/>
      <c r="D12" s="113" t="str">
        <f>IF(D10+D26&gt;1,D10+D26,"")</f>
        <v/>
      </c>
      <c r="E12" s="114"/>
      <c r="F12" s="114"/>
      <c r="G12" s="115"/>
      <c r="H12" s="41"/>
      <c r="I12" s="41"/>
      <c r="J12" s="41"/>
      <c r="K12" s="41"/>
      <c r="L12" s="41"/>
    </row>
    <row r="14" spans="1:12" ht="22.5" customHeight="1" x14ac:dyDescent="0.15">
      <c r="B14" s="121" t="s">
        <v>66</v>
      </c>
      <c r="C14" s="130"/>
      <c r="D14" s="126" t="s">
        <v>77</v>
      </c>
      <c r="E14" s="126"/>
      <c r="F14" s="131" t="s">
        <v>78</v>
      </c>
      <c r="G14" s="132"/>
    </row>
    <row r="15" spans="1:12" ht="22.5" customHeight="1" x14ac:dyDescent="0.15">
      <c r="B15" s="116" t="s">
        <v>57</v>
      </c>
      <c r="C15" s="46" t="s">
        <v>67</v>
      </c>
      <c r="D15" s="49">
        <f>COUNTIF('男　子'!$G$9:$G$38,"六年以下Ｄ")/2</f>
        <v>0</v>
      </c>
      <c r="E15" s="54" t="s">
        <v>83</v>
      </c>
      <c r="F15" s="49">
        <f>COUNTIF('女　子'!$G$9:$G$38,"六年以下Ｄ")/2</f>
        <v>0</v>
      </c>
      <c r="G15" s="54" t="s">
        <v>83</v>
      </c>
    </row>
    <row r="16" spans="1:12" ht="22.5" customHeight="1" x14ac:dyDescent="0.15">
      <c r="B16" s="117"/>
      <c r="C16" s="47" t="s">
        <v>68</v>
      </c>
      <c r="D16" s="50">
        <f>COUNTIF('男　子'!$G$9:$G$38,"五年以下Ｄ")/2</f>
        <v>0</v>
      </c>
      <c r="E16" s="55" t="s">
        <v>83</v>
      </c>
      <c r="F16" s="50">
        <f>COUNTIF('女　子'!$G$9:$G$38,"五年以下Ｄ")/2</f>
        <v>0</v>
      </c>
      <c r="G16" s="55" t="s">
        <v>83</v>
      </c>
    </row>
    <row r="17" spans="2:12" ht="22.5" customHeight="1" x14ac:dyDescent="0.15">
      <c r="B17" s="117"/>
      <c r="C17" s="47" t="s">
        <v>69</v>
      </c>
      <c r="D17" s="50">
        <f>COUNTIF('男　子'!$G$9:$G$38,"四年以下Ｄ")/2</f>
        <v>0</v>
      </c>
      <c r="E17" s="55" t="s">
        <v>83</v>
      </c>
      <c r="F17" s="50">
        <f>COUNTIF('女　子'!$G$9:$G$38,"四年以下Ｄ")/2</f>
        <v>0</v>
      </c>
      <c r="G17" s="55" t="s">
        <v>83</v>
      </c>
    </row>
    <row r="18" spans="2:12" ht="22.5" customHeight="1" x14ac:dyDescent="0.15">
      <c r="B18" s="117"/>
      <c r="C18" s="48" t="s">
        <v>70</v>
      </c>
      <c r="D18" s="51">
        <f>COUNTIF('男　子'!$G$9:$G$38,"三年以下Ｄ")/2</f>
        <v>0</v>
      </c>
      <c r="E18" s="56" t="s">
        <v>83</v>
      </c>
      <c r="F18" s="51">
        <f>COUNTIF('女　子'!$G$9:$G$38,"三年以下Ｄ")/2</f>
        <v>0</v>
      </c>
      <c r="G18" s="56" t="s">
        <v>83</v>
      </c>
    </row>
    <row r="19" spans="2:12" ht="22.5" customHeight="1" x14ac:dyDescent="0.15">
      <c r="B19" s="118" t="s">
        <v>59</v>
      </c>
      <c r="C19" s="46" t="s">
        <v>67</v>
      </c>
      <c r="D19" s="49">
        <f>COUNTIF('男　子'!$I$9:$I$38,"六年以下Ｓ")</f>
        <v>0</v>
      </c>
      <c r="E19" s="54" t="s">
        <v>76</v>
      </c>
      <c r="F19" s="49">
        <f>COUNTIF('女　子'!$I$9:$I$38,"六年以下Ｓ")</f>
        <v>0</v>
      </c>
      <c r="G19" s="54" t="s">
        <v>76</v>
      </c>
    </row>
    <row r="20" spans="2:12" ht="22.5" customHeight="1" x14ac:dyDescent="0.15">
      <c r="B20" s="119"/>
      <c r="C20" s="47" t="s">
        <v>71</v>
      </c>
      <c r="D20" s="50">
        <f>COUNTIF('男　子'!$I$9:$I$38,"五年Ｓ")</f>
        <v>0</v>
      </c>
      <c r="E20" s="55" t="s">
        <v>76</v>
      </c>
      <c r="F20" s="50">
        <f>COUNTIF('女　子'!$I$9:$I$38,"五年Ｓ")</f>
        <v>0</v>
      </c>
      <c r="G20" s="55" t="s">
        <v>76</v>
      </c>
    </row>
    <row r="21" spans="2:12" ht="22.5" customHeight="1" x14ac:dyDescent="0.15">
      <c r="B21" s="119"/>
      <c r="C21" s="47" t="s">
        <v>72</v>
      </c>
      <c r="D21" s="50">
        <f>COUNTIF('男　子'!$I$9:$I$38,"四年Ｓ")</f>
        <v>0</v>
      </c>
      <c r="E21" s="55" t="s">
        <v>76</v>
      </c>
      <c r="F21" s="50">
        <f>COUNTIF('女　子'!$I$9:$I$38,"四年Ｓ")</f>
        <v>0</v>
      </c>
      <c r="G21" s="55" t="s">
        <v>76</v>
      </c>
    </row>
    <row r="22" spans="2:12" ht="22.5" customHeight="1" x14ac:dyDescent="0.15">
      <c r="B22" s="119"/>
      <c r="C22" s="47" t="s">
        <v>73</v>
      </c>
      <c r="D22" s="50">
        <f>COUNTIF('男　子'!$I$9:$I$38,"三年Ｓ")</f>
        <v>0</v>
      </c>
      <c r="E22" s="55" t="s">
        <v>76</v>
      </c>
      <c r="F22" s="50">
        <f>COUNTIF('女　子'!$I$9:$I$38,"三年Ｓ")</f>
        <v>0</v>
      </c>
      <c r="G22" s="55" t="s">
        <v>76</v>
      </c>
    </row>
    <row r="23" spans="2:12" ht="22.5" customHeight="1" x14ac:dyDescent="0.15">
      <c r="B23" s="119"/>
      <c r="C23" s="47" t="s">
        <v>74</v>
      </c>
      <c r="D23" s="50">
        <f>COUNTIF('男　子'!$I$9:$I$38,"二年S")</f>
        <v>0</v>
      </c>
      <c r="E23" s="55" t="s">
        <v>76</v>
      </c>
      <c r="F23" s="50">
        <f>COUNTIF('女　子'!$I$9:$I$38,"二年S")</f>
        <v>0</v>
      </c>
      <c r="G23" s="55" t="s">
        <v>76</v>
      </c>
    </row>
    <row r="24" spans="2:12" ht="22.5" customHeight="1" x14ac:dyDescent="0.15">
      <c r="B24" s="120"/>
      <c r="C24" s="48" t="s">
        <v>75</v>
      </c>
      <c r="D24" s="51">
        <f>COUNTIF('男　子'!$I$9:$I$38,"一年S")</f>
        <v>0</v>
      </c>
      <c r="E24" s="56" t="s">
        <v>76</v>
      </c>
      <c r="F24" s="51">
        <f>COUNTIF('女　子'!$I$9:$I$38,"一年S")</f>
        <v>0</v>
      </c>
      <c r="G24" s="56" t="s">
        <v>76</v>
      </c>
    </row>
    <row r="25" spans="2:12" ht="22.5" customHeight="1" x14ac:dyDescent="0.15">
      <c r="B25" s="121" t="s">
        <v>80</v>
      </c>
      <c r="C25" s="122"/>
      <c r="D25" s="123">
        <f>SUM(D15:D18,F15:F18)*2+SUM(D19:D24,F19:F24)</f>
        <v>0</v>
      </c>
      <c r="E25" s="124"/>
      <c r="F25" s="124"/>
      <c r="G25" s="125"/>
    </row>
    <row r="26" spans="2:12" ht="22.5" customHeight="1" x14ac:dyDescent="0.15">
      <c r="B26" s="121" t="s">
        <v>81</v>
      </c>
      <c r="C26" s="122"/>
      <c r="D26" s="97">
        <f>D25*1000</f>
        <v>0</v>
      </c>
      <c r="E26" s="98"/>
      <c r="F26" s="98"/>
      <c r="G26" s="99"/>
    </row>
    <row r="27" spans="2:12" ht="15.75" customHeight="1" x14ac:dyDescent="0.1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2:12" ht="35.25" customHeight="1" x14ac:dyDescent="0.15">
      <c r="B28" s="129" t="s">
        <v>86</v>
      </c>
      <c r="C28" s="129"/>
      <c r="D28" s="129"/>
      <c r="E28" s="129"/>
      <c r="F28" s="129"/>
      <c r="G28" s="129"/>
      <c r="H28" s="11"/>
      <c r="I28" s="11"/>
      <c r="J28" s="11"/>
      <c r="K28" s="11"/>
      <c r="L28" s="11"/>
    </row>
    <row r="29" spans="2:12" ht="29.25" customHeight="1" x14ac:dyDescent="0.15">
      <c r="B29" s="129" t="s">
        <v>84</v>
      </c>
      <c r="C29" s="129"/>
      <c r="D29" s="129"/>
      <c r="E29" s="129"/>
      <c r="F29" s="129"/>
      <c r="G29" s="129"/>
      <c r="H29" s="11"/>
      <c r="I29" s="11"/>
      <c r="J29" s="11"/>
      <c r="K29" s="11"/>
      <c r="L29" s="11"/>
    </row>
    <row r="30" spans="2:12" ht="22.5" customHeight="1" x14ac:dyDescent="0.15">
      <c r="B30" s="129" t="s">
        <v>89</v>
      </c>
      <c r="C30" s="129"/>
      <c r="D30" s="129"/>
      <c r="E30" s="129"/>
      <c r="F30" s="129"/>
      <c r="G30" s="129"/>
      <c r="H30" s="11"/>
      <c r="I30" s="11"/>
      <c r="J30" s="11"/>
      <c r="K30" s="11"/>
      <c r="L30" s="11"/>
    </row>
    <row r="31" spans="2:12" ht="28.5" customHeight="1" x14ac:dyDescent="0.15">
      <c r="B31" s="129" t="s">
        <v>85</v>
      </c>
      <c r="C31" s="129"/>
      <c r="D31" s="129"/>
      <c r="E31" s="129"/>
      <c r="F31" s="129"/>
      <c r="G31" s="129"/>
      <c r="H31" s="11"/>
      <c r="I31" s="11"/>
      <c r="J31" s="11"/>
    </row>
  </sheetData>
  <sheetProtection password="89B5" sheet="1" objects="1" scenarios="1"/>
  <protectedRanges>
    <protectedRange sqref="D6:G10" name="範囲1_5"/>
  </protectedRanges>
  <mergeCells count="31">
    <mergeCell ref="B11:C11"/>
    <mergeCell ref="D10:G10"/>
    <mergeCell ref="D11:G11"/>
    <mergeCell ref="D6:G6"/>
    <mergeCell ref="B5:C5"/>
    <mergeCell ref="B7:C7"/>
    <mergeCell ref="B9:C9"/>
    <mergeCell ref="D5:G5"/>
    <mergeCell ref="B10:C10"/>
    <mergeCell ref="B29:G29"/>
    <mergeCell ref="B30:G30"/>
    <mergeCell ref="B31:G31"/>
    <mergeCell ref="B28:G28"/>
    <mergeCell ref="B14:C14"/>
    <mergeCell ref="F14:G14"/>
    <mergeCell ref="D26:G26"/>
    <mergeCell ref="B1:G1"/>
    <mergeCell ref="B12:C12"/>
    <mergeCell ref="B6:C6"/>
    <mergeCell ref="B8:C8"/>
    <mergeCell ref="D7:G7"/>
    <mergeCell ref="D8:G8"/>
    <mergeCell ref="D9:E9"/>
    <mergeCell ref="D12:G12"/>
    <mergeCell ref="B15:B18"/>
    <mergeCell ref="B19:B24"/>
    <mergeCell ref="B25:C25"/>
    <mergeCell ref="B26:C26"/>
    <mergeCell ref="D25:G25"/>
    <mergeCell ref="D14:E14"/>
    <mergeCell ref="D3:E3"/>
  </mergeCells>
  <phoneticPr fontId="3"/>
  <dataValidations count="2">
    <dataValidation imeMode="hiragana" allowBlank="1" showInputMessage="1" showErrorMessage="1" sqref="D5 G7:G8 G10 D6:D10 E7:F10"/>
    <dataValidation imeMode="halfAlpha" allowBlank="1" showInputMessage="1" showErrorMessage="1" sqref="G9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男　子</vt:lpstr>
      <vt:lpstr>女　子</vt:lpstr>
      <vt:lpstr>総括表</vt:lpstr>
      <vt:lpstr>'女　子'!Print_Area</vt:lpstr>
      <vt:lpstr>総括表!Print_Area</vt:lpstr>
      <vt:lpstr>'男　子'!Print_Area</vt:lpstr>
      <vt:lpstr>一年Ｓ</vt:lpstr>
      <vt:lpstr>五年Ｓ</vt:lpstr>
      <vt:lpstr>五年以下Ｄ</vt:lpstr>
      <vt:lpstr>三年Ｓ</vt:lpstr>
      <vt:lpstr>三年以下Ｄ</vt:lpstr>
      <vt:lpstr>四年Ｓ</vt:lpstr>
      <vt:lpstr>四年以下Ｄ</vt:lpstr>
      <vt:lpstr>種目3</vt:lpstr>
      <vt:lpstr>種目4</vt:lpstr>
      <vt:lpstr>二年Ｓ</vt:lpstr>
      <vt:lpstr>六年Ｓ</vt:lpstr>
      <vt:lpstr>六年以下Ｄ</vt:lpstr>
      <vt:lpstr>六年以下S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</dc:creator>
  <cp:lastModifiedBy>ume</cp:lastModifiedBy>
  <cp:lastPrinted>2019-11-12T03:29:01Z</cp:lastPrinted>
  <dcterms:created xsi:type="dcterms:W3CDTF">2019-11-05T22:58:46Z</dcterms:created>
  <dcterms:modified xsi:type="dcterms:W3CDTF">2019-11-13T00:22:50Z</dcterms:modified>
</cp:coreProperties>
</file>